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90" windowWidth="19035" windowHeight="7935" tabRatio="679"/>
  </bookViews>
  <sheets>
    <sheet name="Sheet1" sheetId="6" r:id="rId1"/>
    <sheet name="Data Input" sheetId="1" r:id="rId2"/>
    <sheet name="Water balance" sheetId="2" r:id="rId3"/>
    <sheet name="Performance Indicators" sheetId="5" r:id="rId4"/>
    <sheet name="Guide for data input" sheetId="3" r:id="rId5"/>
    <sheet name="Measures to reduce NRW" sheetId="4" r:id="rId6"/>
  </sheets>
  <definedNames>
    <definedName name="_2._Water_supplied_from_sources_3._Water_supplied_from_treatment_plants_4._Water_supplied_from_WDS">'Guide for data input'!$A$3</definedName>
    <definedName name="_5.10_Volume_of_illegal__unauthorised__consumption">'Guide for data input'!$A$8</definedName>
    <definedName name="_5.11_Consumer_metering_inaccuracy">'Guide for data input'!$A$9</definedName>
    <definedName name="_5.2_Volume_of_water_billed_metered_consumption">'Guide for data input'!$A$4</definedName>
    <definedName name="_5.4_Volume_of_billed_unmetered_consumption">'Guide for data input'!$A$5</definedName>
    <definedName name="_5.6_Volume_of_free__authorised_unbilled__metered_consumption">'Guide for data input'!$A$6</definedName>
    <definedName name="_5.8_Volume_of_free__authorised_unbilled__unmetered_consumption">'Guide for data input'!$A$7</definedName>
    <definedName name="_xlnm.Print_Area" localSheetId="4">'Guide for data input'!$A$1:$B$9</definedName>
    <definedName name="_xlnm.Print_Area" localSheetId="2">'Water balance'!$A$1:$H$60</definedName>
  </definedNames>
  <calcPr calcId="152511"/>
</workbook>
</file>

<file path=xl/calcChain.xml><?xml version="1.0" encoding="utf-8"?>
<calcChain xmlns="http://schemas.openxmlformats.org/spreadsheetml/2006/main">
  <c r="C19" i="5" l="1"/>
  <c r="C3" i="5"/>
  <c r="C47" i="2"/>
  <c r="E27" i="2"/>
  <c r="E56" i="2" s="1"/>
  <c r="E21" i="2"/>
  <c r="E18" i="2"/>
  <c r="E49" i="2" s="1"/>
  <c r="E15" i="2"/>
  <c r="E12" i="2"/>
  <c r="D14" i="2" s="1"/>
  <c r="E9" i="2"/>
  <c r="F8" i="2"/>
  <c r="E6" i="2"/>
  <c r="E40" i="2" s="1"/>
  <c r="F2" i="2"/>
  <c r="E2" i="2"/>
  <c r="B59" i="1"/>
  <c r="B46" i="1"/>
  <c r="B37" i="1"/>
  <c r="B24" i="1"/>
  <c r="C9" i="5" s="1"/>
  <c r="B18" i="1"/>
  <c r="C7" i="5" s="1"/>
  <c r="B13" i="1"/>
  <c r="C5" i="5" s="1"/>
  <c r="E8" i="2" l="1"/>
  <c r="E47" i="2"/>
  <c r="F7" i="2"/>
  <c r="G41" i="2" s="1"/>
  <c r="D20" i="2"/>
  <c r="G40" i="2"/>
  <c r="D47" i="2"/>
  <c r="E5" i="2"/>
  <c r="D8" i="2"/>
  <c r="B19" i="2"/>
  <c r="E24" i="2"/>
  <c r="F36" i="2"/>
  <c r="E43" i="2"/>
  <c r="E23" i="2" l="1"/>
  <c r="E53" i="2"/>
  <c r="B47" i="2"/>
  <c r="B36" i="2"/>
  <c r="F18" i="2"/>
  <c r="E20" i="2"/>
  <c r="E26" i="2"/>
  <c r="E14" i="2"/>
  <c r="E11" i="2"/>
  <c r="E17" i="2"/>
  <c r="D13" i="2"/>
  <c r="C11" i="2"/>
  <c r="C10" i="2" s="1"/>
  <c r="D7" i="2"/>
  <c r="D19" i="2"/>
  <c r="F17" i="2" l="1"/>
  <c r="G55" i="2" s="1"/>
  <c r="G54" i="2"/>
  <c r="D27" i="2"/>
  <c r="D26" i="2" l="1"/>
  <c r="C14" i="5"/>
  <c r="C12" i="5"/>
  <c r="E30" i="2"/>
  <c r="C17" i="5"/>
  <c r="C23" i="2"/>
  <c r="C22" i="2" s="1"/>
  <c r="E29" i="2" l="1"/>
  <c r="E59" i="2"/>
</calcChain>
</file>

<file path=xl/sharedStrings.xml><?xml version="1.0" encoding="utf-8"?>
<sst xmlns="http://schemas.openxmlformats.org/spreadsheetml/2006/main" count="165" uniqueCount="155">
  <si>
    <t>Billed</t>
  </si>
  <si>
    <t>Authorised</t>
  </si>
  <si>
    <t>Revenue</t>
  </si>
  <si>
    <t>Consumption</t>
  </si>
  <si>
    <t>Water</t>
  </si>
  <si>
    <t>Total</t>
  </si>
  <si>
    <t>Unbilled</t>
  </si>
  <si>
    <t>System</t>
  </si>
  <si>
    <t>Input</t>
  </si>
  <si>
    <t>Volume</t>
  </si>
  <si>
    <t>Non-Revenue</t>
  </si>
  <si>
    <t>Apparent</t>
  </si>
  <si>
    <t>Losses</t>
  </si>
  <si>
    <t>Real</t>
  </si>
  <si>
    <t>Total system input volume (MLD)</t>
  </si>
  <si>
    <t>Total treated water (MLD)</t>
  </si>
  <si>
    <t>Total water distributed in distribution network (MLD)</t>
  </si>
  <si>
    <t>Billed Metered consumption</t>
  </si>
  <si>
    <t>Billed Unmetered consumption</t>
  </si>
  <si>
    <t>Unbilled metered consumption</t>
  </si>
  <si>
    <t xml:space="preserve">Unbilled unmetered consumption </t>
  </si>
  <si>
    <t>Unauthorised consumption</t>
  </si>
  <si>
    <t>Consumer metering inaccuracies</t>
  </si>
  <si>
    <t xml:space="preserve">Leakage on transmission mains </t>
  </si>
  <si>
    <t>Note: All values are in MLD</t>
  </si>
  <si>
    <t>Water Balance Diagram</t>
  </si>
  <si>
    <t>Bhuj</t>
  </si>
  <si>
    <t>Financial Information - Operating Revenues</t>
  </si>
  <si>
    <t>Total Operating Expenditure (Rs in Lakhs)</t>
  </si>
  <si>
    <t>Total Revenue collected (Rs in Lakhs)</t>
  </si>
  <si>
    <t>Total Connections</t>
  </si>
  <si>
    <t>Sources</t>
  </si>
  <si>
    <t>Treated</t>
  </si>
  <si>
    <t>Distributed</t>
  </si>
  <si>
    <t xml:space="preserve">Leakage and overflows at storage tanks </t>
  </si>
  <si>
    <t>Leakage on distribution line and at service connections</t>
  </si>
  <si>
    <t>Various methods to calculate</t>
  </si>
  <si>
    <t>1. General Information</t>
  </si>
  <si>
    <t>1.1 Name of Urban Local Body</t>
  </si>
  <si>
    <t>1.2 Year</t>
  </si>
  <si>
    <t>1.3 Population</t>
  </si>
  <si>
    <t>2.1 Own surface source (MLD)</t>
  </si>
  <si>
    <t>2.2 Ground water source (MLD)</t>
  </si>
  <si>
    <t>2.3 Bulk treated purchase(MLD)</t>
  </si>
  <si>
    <t>2.4 Bulk untreated purchase (MLD)</t>
  </si>
  <si>
    <t>3. Water Treatment plants</t>
  </si>
  <si>
    <t>3.1 Installed Capacity of Treatment Plants (MLD)</t>
  </si>
  <si>
    <t>3.2 Water quantity treated at treatment plant (MLD)</t>
  </si>
  <si>
    <t>4. Water distribution</t>
  </si>
  <si>
    <t>4.1 Water quantity received at distribution stations</t>
  </si>
  <si>
    <t>4.2 Water quantity distributed from distribution stations</t>
  </si>
  <si>
    <t>4.3 Water quantity distributed directly in network</t>
  </si>
  <si>
    <t>5. Consumer end details</t>
  </si>
  <si>
    <t>5.1 Number of billed metered connections</t>
  </si>
  <si>
    <t>5.2 Volume of water billed metered consumption (MLD)</t>
  </si>
  <si>
    <t>5.3 Number of billed unmetered connections</t>
  </si>
  <si>
    <t>5.4 Volume of billed unmetered consumption (MLD)</t>
  </si>
  <si>
    <t>5.5 Number of free (authorised unbilled) metered connections</t>
  </si>
  <si>
    <t>5.7 Number of free (authorised unbilled) unmetered connections</t>
  </si>
  <si>
    <t xml:space="preserve">5.9 Estimated number of illegal (unauthorised) connections </t>
  </si>
  <si>
    <t>5.10 Volume of illegal (unauthorised) consumption (MLD)</t>
  </si>
  <si>
    <t>5.11 Consumer metering inaccuracy (MLD)</t>
  </si>
  <si>
    <t>6. Financial Information - Operating Expenses</t>
  </si>
  <si>
    <t>6.1 Regular Staff and administration (Rs in Lakhs)</t>
  </si>
  <si>
    <t>6.2 Outsourced/Contract Staff Costs  (Rs in Lakhs)</t>
  </si>
  <si>
    <t>6.3 Electricity Charges/Fuel Costs  (Rs in Lakhs)</t>
  </si>
  <si>
    <t>6.4 Chemical Costs  (Rs in Lakhs)</t>
  </si>
  <si>
    <t>6.5 Repairs/Maintenance Costs  (Rs in Lakhs)</t>
  </si>
  <si>
    <t>6.6 Bulk (Raw/Treated) Water Charges  (Rs in Lakhs)</t>
  </si>
  <si>
    <t>6.7 Other Costs  (Rs in Lakhs)</t>
  </si>
  <si>
    <t>6.8 Arrears at the beginning of previous year  (Rs in Lakhs)</t>
  </si>
  <si>
    <t>6.9 Revenue demand from user charges (Rs in Lakhs)</t>
  </si>
  <si>
    <t>6.10 Revenue demand from tax/cess - Water Service only (Rs in Lakhs)</t>
  </si>
  <si>
    <t>6.11 Revenue demand from other revenues (Rs in Lakhs)</t>
  </si>
  <si>
    <t>6.12 Collection against the current demand  (Rs in Lakhs)</t>
  </si>
  <si>
    <t>6.13 Collection against arrears  (Rs in Lakhs)</t>
  </si>
  <si>
    <t>2. Water supplied from sources
3. Water supplied from treatment plants
4. Water supplied from WDS</t>
  </si>
  <si>
    <t>5.2 Volume of water billed metered consumption</t>
  </si>
  <si>
    <t>5.4 Volume of billed unmetered consumption</t>
  </si>
  <si>
    <t>5.6 Volume of free (authorised unbilled) metered consumption</t>
  </si>
  <si>
    <t>5.8 Volume of free (authorised unbilled) unmetered consumption</t>
  </si>
  <si>
    <t>5.10 Volume of illegal (unauthorised) consumption</t>
  </si>
  <si>
    <t>5.11 Consumer metering inaccuracy</t>
  </si>
  <si>
    <t>Guide for Input Data Calculation</t>
  </si>
  <si>
    <t>Data elements</t>
  </si>
  <si>
    <t xml:space="preserve">2. Water supplied from sources               </t>
  </si>
  <si>
    <t>5.6 Volume of free (authorised unbilled) metered 
consumption (MLD)</t>
  </si>
  <si>
    <t>5.8 Volume of free (authorised unbilled) unmetered 
consumption (MLD)</t>
  </si>
  <si>
    <r>
      <t xml:space="preserve">1. Using flow meter (Fixed or Portable flow meter)
Measure the volume using the flow meter
2. Volumetric measurement
Volume of water can be calculated based on the water level into the tank
3. Calculate using pump discharge
Using the pump discharge, hr of pumping and efficiency of pump; volume of water can be calculated. Pump efficiency should be estimated from actual electricity consumption as against required electricity consumption
</t>
    </r>
    <r>
      <rPr>
        <b/>
        <sz val="11"/>
        <color theme="1"/>
        <rFont val="Calibri"/>
        <family val="2"/>
        <scheme val="minor"/>
      </rPr>
      <t>GO BACK TO DATA INPUT</t>
    </r>
  </si>
  <si>
    <r>
      <t xml:space="preserve">From Zone / ward wise metered and billed water connections to be obtained from ULB’s billing system and volume of metered water have to be extracted from ULB records
</t>
    </r>
    <r>
      <rPr>
        <b/>
        <sz val="11"/>
        <color theme="1"/>
        <rFont val="Calibri"/>
        <family val="2"/>
        <scheme val="minor"/>
      </rPr>
      <t>GO BACK TO DATA INPUT</t>
    </r>
  </si>
  <si>
    <r>
      <t xml:space="preserve">Billed unmetered consumption can be calculated by doing water quantity measurement in test zone like DMA or representative sample survey. 
Measurement can be done by installing water meter during measurement period or using the bucket survey method.
1. Calculated using Test zone
Whole city is divided into the no. of District metered area (DMA); and from that DMA, one test zone should be very carefully selected which should include all category of housing i.e. HIG, MIG, LIG and slum. From test zone, average water at consumer end should be calculated.  
2. Calculated using sample survey
In this method, representative samples are selected from the city which covers all category of housing i.e. HIG, MIG, LIG and slum and should cover all ferrule size connection. From that survey average quantity of water per connection according to ferrule size should be calculated.
</t>
    </r>
    <r>
      <rPr>
        <b/>
        <sz val="11"/>
        <color theme="1"/>
        <rFont val="Calibri"/>
        <family val="2"/>
        <scheme val="minor"/>
      </rPr>
      <t>GO BACK TO DATA INPUT</t>
    </r>
  </si>
  <si>
    <r>
      <t xml:space="preserve">Zone / ward wise metered free water connections and consumption to be obtained from ULB
</t>
    </r>
    <r>
      <rPr>
        <b/>
        <sz val="11"/>
        <color theme="1"/>
        <rFont val="Calibri"/>
        <family val="2"/>
        <scheme val="minor"/>
      </rPr>
      <t>GO BACK TO DATA INPUT</t>
    </r>
  </si>
  <si>
    <r>
      <t xml:space="preserve">Identify the un metered authorised connections from the ULB staff. This component typically includes items such as public stand post, tanker supply, government offices, schools, hospitals, gardens, public toilets, etc.
* Water consumption in municipal property (municipal schools, offices, gardens etc.) is calculated as per prescribed norms given in CPHEEO manual for specific use. 
* For estimation of water supply from public stand post: volumetric flow measurement to be deployed for sample population spread in all water distribution zones with information on supply hours
* Water supply through tankers to un covered areas by estimating trips, capacity of tankers and estimating increase in tanker supply in summer seasons
</t>
    </r>
    <r>
      <rPr>
        <b/>
        <sz val="11"/>
        <color theme="1"/>
        <rFont val="Calibri"/>
        <family val="2"/>
        <scheme val="minor"/>
      </rPr>
      <t>GO BACK TO DATA INPUT</t>
    </r>
  </si>
  <si>
    <r>
      <t xml:space="preserve">From detail consumer survey of selected test zone or by doing sample survey, estimate % of illegal connection and from that estimate the unauthorized consumption
</t>
    </r>
    <r>
      <rPr>
        <b/>
        <sz val="11"/>
        <color theme="1"/>
        <rFont val="Calibri"/>
        <family val="2"/>
        <scheme val="minor"/>
      </rPr>
      <t>GO BACK TO DATA INPUT</t>
    </r>
  </si>
  <si>
    <r>
      <t xml:space="preserve">Metering inaccuracy can be calculated by doing a sample survey across various meter installations at end users. The composition of the sample shall reflect the various brands and age groups of domestic meters. Based on the results of the accuracy tests, average meter inaccuracy values (as % of metered consumption) will be established for different user groups. 
</t>
    </r>
    <r>
      <rPr>
        <b/>
        <sz val="11"/>
        <color theme="1"/>
        <rFont val="Calibri"/>
        <family val="2"/>
        <scheme val="minor"/>
      </rPr>
      <t>GO BACK TO DATA INPUT</t>
    </r>
  </si>
  <si>
    <t>Interventions</t>
  </si>
  <si>
    <t>List of actions</t>
  </si>
  <si>
    <t>Short term</t>
  </si>
  <si>
    <r>
      <t>·</t>
    </r>
    <r>
      <rPr>
        <sz val="7"/>
        <color theme="1"/>
        <rFont val="Times New Roman"/>
        <family val="1"/>
      </rPr>
      <t xml:space="preserve">     </t>
    </r>
    <r>
      <rPr>
        <sz val="11"/>
        <color theme="1"/>
        <rFont val="Palatino Linotype"/>
        <family val="1"/>
      </rPr>
      <t>Policy level decision for reducing free connections or charging them. Installation of meters in free connections</t>
    </r>
  </si>
  <si>
    <r>
      <t>·</t>
    </r>
    <r>
      <rPr>
        <sz val="7"/>
        <color theme="1"/>
        <rFont val="Times New Roman"/>
        <family val="1"/>
      </rPr>
      <t xml:space="preserve">     </t>
    </r>
    <r>
      <rPr>
        <sz val="11"/>
        <color theme="1"/>
        <rFont val="Palatino Linotype"/>
        <family val="1"/>
      </rPr>
      <t>Identification and regularising illegal connections</t>
    </r>
  </si>
  <si>
    <r>
      <t>·</t>
    </r>
    <r>
      <rPr>
        <sz val="7"/>
        <color theme="1"/>
        <rFont val="Times New Roman"/>
        <family val="1"/>
      </rPr>
      <t xml:space="preserve">     </t>
    </r>
    <r>
      <rPr>
        <sz val="11"/>
        <color theme="1"/>
        <rFont val="Palatino Linotype"/>
        <family val="1"/>
      </rPr>
      <t>Repairs to valves and storage tank</t>
    </r>
  </si>
  <si>
    <r>
      <t>·</t>
    </r>
    <r>
      <rPr>
        <sz val="7"/>
        <color theme="1"/>
        <rFont val="Times New Roman"/>
        <family val="1"/>
      </rPr>
      <t xml:space="preserve">     </t>
    </r>
    <r>
      <rPr>
        <sz val="11"/>
        <color theme="1"/>
        <rFont val="Palatino Linotype"/>
        <family val="1"/>
      </rPr>
      <t>Identify and repair transmission leakages</t>
    </r>
  </si>
  <si>
    <t>Medium term intervention</t>
  </si>
  <si>
    <r>
      <t>·</t>
    </r>
    <r>
      <rPr>
        <sz val="7"/>
        <color theme="1"/>
        <rFont val="Times New Roman"/>
        <family val="1"/>
      </rPr>
      <t xml:space="preserve">     </t>
    </r>
    <r>
      <rPr>
        <sz val="11"/>
        <color theme="1"/>
        <rFont val="Palatino Linotype"/>
        <family val="1"/>
      </rPr>
      <t>Hydraulic modeling</t>
    </r>
  </si>
  <si>
    <r>
      <t>·</t>
    </r>
    <r>
      <rPr>
        <sz val="7"/>
        <color theme="1"/>
        <rFont val="Times New Roman"/>
        <family val="1"/>
      </rPr>
      <t xml:space="preserve">     </t>
    </r>
    <r>
      <rPr>
        <sz val="11"/>
        <color theme="1"/>
        <rFont val="Palatino Linotype"/>
        <family val="1"/>
      </rPr>
      <t>Create DMAs</t>
    </r>
  </si>
  <si>
    <r>
      <t>·</t>
    </r>
    <r>
      <rPr>
        <sz val="7"/>
        <color theme="1"/>
        <rFont val="Times New Roman"/>
        <family val="1"/>
      </rPr>
      <t xml:space="preserve">     </t>
    </r>
    <r>
      <rPr>
        <sz val="11"/>
        <color theme="1"/>
        <rFont val="Palatino Linotype"/>
        <family val="1"/>
      </rPr>
      <t>Leak detection survey</t>
    </r>
  </si>
  <si>
    <r>
      <t>·</t>
    </r>
    <r>
      <rPr>
        <sz val="7"/>
        <color theme="1"/>
        <rFont val="Times New Roman"/>
        <family val="1"/>
      </rPr>
      <t xml:space="preserve">     </t>
    </r>
    <r>
      <rPr>
        <sz val="11"/>
        <color theme="1"/>
        <rFont val="Palatino Linotype"/>
        <family val="1"/>
      </rPr>
      <t>Reengineering of pumping system</t>
    </r>
  </si>
  <si>
    <t>Long term intervention</t>
  </si>
  <si>
    <r>
      <t>·</t>
    </r>
    <r>
      <rPr>
        <sz val="7"/>
        <color theme="1"/>
        <rFont val="Times New Roman"/>
        <family val="1"/>
      </rPr>
      <t xml:space="preserve">     </t>
    </r>
    <r>
      <rPr>
        <sz val="11"/>
        <color theme="1"/>
        <rFont val="Palatino Linotype"/>
        <family val="1"/>
      </rPr>
      <t>Installation of meters</t>
    </r>
  </si>
  <si>
    <r>
      <t>·</t>
    </r>
    <r>
      <rPr>
        <sz val="7"/>
        <color theme="1"/>
        <rFont val="Times New Roman"/>
        <family val="1"/>
      </rPr>
      <t xml:space="preserve">     </t>
    </r>
    <r>
      <rPr>
        <sz val="11"/>
        <color theme="1"/>
        <rFont val="Palatino Linotype"/>
        <family val="1"/>
      </rPr>
      <t>Consumer awareness</t>
    </r>
  </si>
  <si>
    <r>
      <t>·</t>
    </r>
    <r>
      <rPr>
        <sz val="7"/>
        <color theme="1"/>
        <rFont val="Times New Roman"/>
        <family val="1"/>
      </rPr>
      <t xml:space="preserve">     </t>
    </r>
    <r>
      <rPr>
        <sz val="11"/>
        <color theme="1"/>
        <rFont val="Palatino Linotype"/>
        <family val="1"/>
      </rPr>
      <t>Replacement of service connections with new MDPE pipes</t>
    </r>
  </si>
  <si>
    <r>
      <t>·</t>
    </r>
    <r>
      <rPr>
        <sz val="7"/>
        <color theme="1"/>
        <rFont val="Times New Roman"/>
        <family val="1"/>
      </rPr>
      <t xml:space="preserve">     </t>
    </r>
    <r>
      <rPr>
        <sz val="11"/>
        <color theme="1"/>
        <rFont val="Palatino Linotype"/>
        <family val="1"/>
      </rPr>
      <t>Replacement of PVC with HDPE</t>
    </r>
  </si>
  <si>
    <r>
      <t>·</t>
    </r>
    <r>
      <rPr>
        <sz val="7"/>
        <color theme="1"/>
        <rFont val="Times New Roman"/>
        <family val="1"/>
      </rPr>
      <t xml:space="preserve">     </t>
    </r>
    <r>
      <rPr>
        <sz val="11"/>
        <color theme="1"/>
        <rFont val="Palatino Linotype"/>
        <family val="1"/>
      </rPr>
      <t>Replacement of AC pressure pipelines into DI pipes</t>
    </r>
  </si>
  <si>
    <t>Unbilled authorised consumption (Free water supply)</t>
  </si>
  <si>
    <t>Unauthorised (Illegal) consumption</t>
  </si>
  <si>
    <t>Leakage and overflow in storage tank</t>
  </si>
  <si>
    <r>
      <t>·</t>
    </r>
    <r>
      <rPr>
        <sz val="7"/>
        <color theme="1"/>
        <rFont val="Times New Roman"/>
        <family val="1"/>
      </rPr>
      <t xml:space="preserve">     </t>
    </r>
    <r>
      <rPr>
        <sz val="11"/>
        <color theme="1"/>
        <rFont val="Palatino Linotype"/>
        <family val="1"/>
      </rPr>
      <t>Install water level indicators</t>
    </r>
  </si>
  <si>
    <t>Losses in transmission line</t>
  </si>
  <si>
    <t>Components of NRW</t>
  </si>
  <si>
    <t>Reduce customer meter inaccuracy</t>
  </si>
  <si>
    <r>
      <t>·</t>
    </r>
    <r>
      <rPr>
        <sz val="7"/>
        <color theme="1"/>
        <rFont val="Times New Roman"/>
        <family val="1"/>
      </rPr>
      <t xml:space="preserve">     </t>
    </r>
    <r>
      <rPr>
        <sz val="11"/>
        <color theme="1"/>
        <rFont val="Palatino Linotype"/>
        <family val="1"/>
      </rPr>
      <t>Conduct drive for identification and repairing errors in meters</t>
    </r>
  </si>
  <si>
    <r>
      <t>·</t>
    </r>
    <r>
      <rPr>
        <sz val="7"/>
        <color theme="1"/>
        <rFont val="Times New Roman"/>
        <family val="1"/>
      </rPr>
      <t xml:space="preserve">     </t>
    </r>
    <r>
      <rPr>
        <sz val="11"/>
        <color theme="1"/>
        <rFont val="Palatino Linotype"/>
        <family val="1"/>
      </rPr>
      <t>Replace meter systematically - beginning with the oldest meters and those in the worst condition</t>
    </r>
  </si>
  <si>
    <t>Performance Indicators</t>
  </si>
  <si>
    <t>A. Water Resources Water Losses Performance Indicators</t>
  </si>
  <si>
    <t xml:space="preserve"> % Authorized and Unbilled consumption to Total Supply </t>
  </si>
  <si>
    <t>% Losses from WTP to WDS</t>
  </si>
  <si>
    <t xml:space="preserve">% Losses from Source to WTP </t>
  </si>
  <si>
    <t xml:space="preserve">% Losses from WDS to final Consumption </t>
  </si>
  <si>
    <t>Authorized and unbilled consumption is expressed as percentage of total water supply. This indicator is used for policy level decisions, for example, government offices also have to pay the water bill is the policy level decision to decrease the percentage of authorized and unbilled consumption.</t>
  </si>
  <si>
    <t>Amount of water losses from source to WTP is expressed as percentage of total system input. This indicator gives the idea of percentage of water losses from source to WTP. Higher the percentage of this indicator indicates that there are more water losses from source to WTP as compared with other parts of water distribution system. This indicator is used for deciding the strategies for reduction of water losses.</t>
  </si>
  <si>
    <t>Amount of water losses from WTP to WDS is expressed as percentage of total system input. This indicator gives the idea of percentage of water losses from WTP to WDS. Higher the percentage of this indicator indicates that there are more water losses from WTP to WDS as compared with other parts of water distribution system. This indicator is used for deciding the strategies for reduction of water losses.</t>
  </si>
  <si>
    <t>Amount of water losses from WDS to final consumption is expressed as percentage of total system input. This indicator gives the idea of percentage of water losses from WDS to final consumption. Higher the percentage of this indicator indicates that there are more water losses from WDS to final consumption as compared with other parts of water distribution system. This indicator is used for deciding the strategies for reduction of water losses.</t>
  </si>
  <si>
    <t>The basic indicator for expressing the water losses is water losses per connection. It is the real losses expressed in terms of daily volume lost pre service connection. The unit of this indicator is Liter/connection/day. This indicator is useful for target settling and also use for comparisons between systems.</t>
  </si>
  <si>
    <t>2.5 Length of Raw water pipeline (source to treatment plant) (KM)</t>
  </si>
  <si>
    <t>3.3 Length of treated water pipeline (treatment plant to WDS) (KM)</t>
  </si>
  <si>
    <t>4.4 Length of water distribution network (KM)</t>
  </si>
  <si>
    <t>Real losses expresses in terms of production cost. The cost to produce and supply the next unit of water. The unit of this indicator is rupees. This indicator gives the money loss due real losses.</t>
  </si>
  <si>
    <t>This indicator gives the amount of rupees lost due to billed authorised and apparent losses.  The unit of this indicator is rupees. This indicator gives the amount of revenue loss.</t>
  </si>
  <si>
    <t>Tariff Details</t>
  </si>
  <si>
    <t>Fixed tariff - Residential (Rs per connection)</t>
  </si>
  <si>
    <t>Fixed tariff - Commercial (Rs per connection)</t>
  </si>
  <si>
    <t>Volumentric tariff -  Residential (Rs per KL)</t>
  </si>
  <si>
    <t>Volumentric tariff - Commercial (Rs per KL)</t>
  </si>
  <si>
    <t>B. System Operational Water Losses Performance Indicators</t>
  </si>
  <si>
    <t>C. Financial Water Losses Performance Indicators</t>
  </si>
  <si>
    <t xml:space="preserve">Real losses expressed in terms of daily volume lost per length of pipeline. The unit of this indicator is KL/km/day. This indicator is more useful to know the condition of Network. Higher the water losses per km of length indicate the bad condition of network. </t>
  </si>
  <si>
    <t xml:space="preserve">Water losses per Connection (Rs per connections) </t>
  </si>
  <si>
    <t>Water losses per length of pipeline (Rs per KM)</t>
  </si>
  <si>
    <t>Annual cost of Real Losses (Rs)</t>
  </si>
  <si>
    <t>Annual revenue loss from unbilled authorised and apparent losses (Rs)</t>
  </si>
  <si>
    <t>NRW Calculation tool</t>
  </si>
  <si>
    <t>Data Input sheet</t>
  </si>
  <si>
    <t>Performance  Assessment System</t>
  </si>
  <si>
    <t>PAS Project</t>
  </si>
  <si>
    <t>Tool to Calculate Non Revenue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</si>
</sst>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_ ;\-#,##0.0000\ "/>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Calibri"/>
      <family val="2"/>
      <scheme val="minor"/>
    </font>
    <font>
      <b/>
      <sz val="18"/>
      <color theme="4" tint="-0.499984740745262"/>
      <name val="Calibri"/>
      <family val="2"/>
      <scheme val="minor"/>
    </font>
    <font>
      <b/>
      <sz val="14"/>
      <color theme="1"/>
      <name val="Calibri"/>
      <family val="2"/>
      <scheme val="minor"/>
    </font>
    <font>
      <sz val="11"/>
      <color theme="1"/>
      <name val="Calibri"/>
      <family val="2"/>
    </font>
    <font>
      <sz val="11"/>
      <color theme="1"/>
      <name val="Palatino Linotype"/>
      <family val="1"/>
    </font>
    <font>
      <sz val="11"/>
      <color theme="1"/>
      <name val="Symbol"/>
      <family val="1"/>
      <charset val="2"/>
    </font>
    <font>
      <sz val="7"/>
      <color theme="1"/>
      <name val="Times New Roman"/>
      <family val="1"/>
    </font>
    <font>
      <i/>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48"/>
      <color theme="0"/>
      <name val="Calibri"/>
      <family val="2"/>
      <scheme val="minor"/>
    </font>
    <font>
      <b/>
      <sz val="8"/>
      <color theme="0"/>
      <name val="Calibri"/>
      <family val="2"/>
      <scheme val="minor"/>
    </font>
    <font>
      <sz val="8"/>
      <name val="Calibri"/>
      <family val="2"/>
      <scheme val="minor"/>
    </font>
    <font>
      <sz val="26"/>
      <color theme="0"/>
      <name val="Calibri"/>
      <family val="2"/>
      <scheme val="minor"/>
    </font>
  </fonts>
  <fills count="10">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4BACC6"/>
        <bgColor indexed="64"/>
      </patternFill>
    </fill>
    <fill>
      <patternFill patternType="solid">
        <fgColor theme="8"/>
        <bgColor indexed="64"/>
      </patternFill>
    </fill>
    <fill>
      <patternFill patternType="solid">
        <fgColor rgb="FF0070C0"/>
        <bgColor indexed="64"/>
      </patternFill>
    </fill>
  </fills>
  <borders count="55">
    <border>
      <left/>
      <right/>
      <top/>
      <bottom/>
      <diagonal/>
    </border>
    <border>
      <left style="thick">
        <color theme="0" tint="-0.34998626667073579"/>
      </left>
      <right/>
      <top style="thick">
        <color theme="0" tint="-0.34998626667073579"/>
      </top>
      <bottom style="thin">
        <color theme="0" tint="-0.34998626667073579"/>
      </bottom>
      <diagonal/>
    </border>
    <border>
      <left/>
      <right style="thick">
        <color theme="0" tint="-0.34998626667073579"/>
      </right>
      <top style="thick">
        <color theme="0" tint="-0.34998626667073579"/>
      </top>
      <bottom style="thin">
        <color theme="0" tint="-0.34998626667073579"/>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style="thin">
        <color theme="0" tint="-0.34998626667073579"/>
      </top>
      <bottom style="thin">
        <color theme="0" tint="-0.34998626667073579"/>
      </bottom>
      <diagonal/>
    </border>
    <border>
      <left/>
      <right style="thick">
        <color theme="0" tint="-0.34998626667073579"/>
      </right>
      <top style="thin">
        <color theme="0" tint="-0.34998626667073579"/>
      </top>
      <bottom style="thin">
        <color theme="0" tint="-0.34998626667073579"/>
      </bottom>
      <diagonal/>
    </border>
    <border>
      <left style="thick">
        <color theme="0" tint="-0.34998626667073579"/>
      </left>
      <right/>
      <top style="thin">
        <color theme="0" tint="-0.34998626667073579"/>
      </top>
      <bottom style="thick">
        <color theme="0" tint="-0.34998626667073579"/>
      </bottom>
      <diagonal/>
    </border>
    <border>
      <left/>
      <right style="thick">
        <color theme="0" tint="-0.34998626667073579"/>
      </right>
      <top style="thin">
        <color theme="0" tint="-0.34998626667073579"/>
      </top>
      <bottom style="thick">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rgb="FF000000"/>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thin">
        <color indexed="64"/>
      </top>
      <bottom/>
      <diagonal/>
    </border>
    <border>
      <left style="medium">
        <color rgb="FF000000"/>
      </left>
      <right style="medium">
        <color indexed="64"/>
      </right>
      <top/>
      <bottom style="thin">
        <color indexed="64"/>
      </bottom>
      <diagonal/>
    </border>
    <border>
      <left style="medium">
        <color rgb="FF000000"/>
      </left>
      <right style="medium">
        <color rgb="FF000000"/>
      </right>
      <top/>
      <bottom style="thin">
        <color rgb="FF000000"/>
      </bottom>
      <diagonal/>
    </border>
    <border>
      <left style="medium">
        <color rgb="FF000000"/>
      </left>
      <right style="medium">
        <color indexed="64"/>
      </right>
      <top style="medium">
        <color indexed="64"/>
      </top>
      <bottom/>
      <diagonal/>
    </border>
    <border>
      <left style="thick">
        <color theme="0" tint="-0.34998626667073579"/>
      </left>
      <right/>
      <top/>
      <bottom style="thick">
        <color theme="0" tint="-0.34998626667073579"/>
      </bottom>
      <diagonal/>
    </border>
    <border>
      <left/>
      <right style="thick">
        <color theme="0" tint="-0.34998626667073579"/>
      </right>
      <top/>
      <bottom style="thick">
        <color theme="0" tint="-0.34998626667073579"/>
      </bottom>
      <diagonal/>
    </border>
    <border>
      <left style="thick">
        <color theme="0" tint="-0.34998626667073579"/>
      </left>
      <right/>
      <top style="thin">
        <color theme="0" tint="-0.34998626667073579"/>
      </top>
      <bottom/>
      <diagonal/>
    </border>
    <border>
      <left/>
      <right style="thick">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77">
    <xf numFmtId="0" fontId="0" fillId="0" borderId="0" xfId="0"/>
    <xf numFmtId="0" fontId="0" fillId="0" borderId="0" xfId="0" applyFont="1" applyBorder="1" applyAlignment="1">
      <alignment horizontal="center"/>
    </xf>
    <xf numFmtId="0" fontId="0" fillId="0" borderId="0" xfId="0" applyFont="1" applyBorder="1" applyAlignment="1">
      <alignment horizontal="center" wrapText="1"/>
    </xf>
    <xf numFmtId="0" fontId="0" fillId="6" borderId="0" xfId="0" applyFont="1" applyFill="1" applyBorder="1" applyAlignment="1">
      <alignment horizontal="center" wrapText="1"/>
    </xf>
    <xf numFmtId="0" fontId="0" fillId="6" borderId="0" xfId="0" applyFont="1" applyFill="1" applyBorder="1" applyAlignment="1">
      <alignment horizontal="center"/>
    </xf>
    <xf numFmtId="0" fontId="0" fillId="6"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ill="1" applyBorder="1"/>
    <xf numFmtId="0" fontId="0" fillId="0" borderId="3" xfId="0" applyFill="1" applyBorder="1"/>
    <xf numFmtId="0" fontId="0" fillId="0" borderId="5" xfId="0" applyFill="1" applyBorder="1"/>
    <xf numFmtId="0" fontId="0" fillId="0" borderId="7" xfId="0" applyFill="1" applyBorder="1" applyAlignment="1">
      <alignment horizontal="right"/>
    </xf>
    <xf numFmtId="0" fontId="0" fillId="5" borderId="4" xfId="0" applyFill="1" applyBorder="1"/>
    <xf numFmtId="0" fontId="0" fillId="5" borderId="6" xfId="0" applyFill="1" applyBorder="1"/>
    <xf numFmtId="0" fontId="0" fillId="2" borderId="8" xfId="0" applyFill="1" applyBorder="1"/>
    <xf numFmtId="0" fontId="0" fillId="0" borderId="5" xfId="0" applyFill="1" applyBorder="1" applyAlignment="1">
      <alignment horizontal="right"/>
    </xf>
    <xf numFmtId="0" fontId="0" fillId="2" borderId="6" xfId="0" applyFill="1" applyBorder="1"/>
    <xf numFmtId="166" fontId="0" fillId="0" borderId="0" xfId="0" applyNumberFormat="1" applyFont="1" applyBorder="1" applyAlignment="1">
      <alignment horizontal="center"/>
    </xf>
    <xf numFmtId="0" fontId="0" fillId="3" borderId="0" xfId="0" quotePrefix="1" applyFont="1" applyFill="1" applyBorder="1" applyAlignment="1" applyProtection="1">
      <alignment horizontal="center"/>
      <protection hidden="1"/>
    </xf>
    <xf numFmtId="164" fontId="0" fillId="3" borderId="0" xfId="0" applyNumberFormat="1" applyFont="1" applyFill="1" applyBorder="1" applyAlignment="1" applyProtection="1">
      <alignment horizontal="center"/>
      <protection hidden="1"/>
    </xf>
    <xf numFmtId="37" fontId="0" fillId="3" borderId="17" xfId="0" applyNumberFormat="1" applyFont="1" applyFill="1" applyBorder="1" applyAlignment="1" applyProtection="1">
      <alignment horizontal="center" wrapText="1"/>
      <protection hidden="1"/>
    </xf>
    <xf numFmtId="166" fontId="0" fillId="3" borderId="17" xfId="0" applyNumberFormat="1" applyFont="1" applyFill="1" applyBorder="1" applyAlignment="1" applyProtection="1">
      <alignment horizontal="center" wrapText="1"/>
      <protection hidden="1"/>
    </xf>
    <xf numFmtId="0" fontId="0" fillId="3" borderId="15" xfId="0" quotePrefix="1" applyFont="1" applyFill="1" applyBorder="1" applyAlignment="1" applyProtection="1">
      <alignment horizontal="center" wrapText="1"/>
      <protection hidden="1"/>
    </xf>
    <xf numFmtId="164" fontId="0" fillId="3" borderId="15" xfId="0" applyNumberFormat="1" applyFont="1" applyFill="1" applyBorder="1" applyAlignment="1" applyProtection="1">
      <alignment horizontal="center" wrapText="1"/>
      <protection hidden="1"/>
    </xf>
    <xf numFmtId="166" fontId="0" fillId="3" borderId="16" xfId="0" applyNumberFormat="1" applyFont="1" applyFill="1" applyBorder="1" applyAlignment="1" applyProtection="1">
      <alignment horizontal="center"/>
      <protection hidden="1"/>
    </xf>
    <xf numFmtId="164" fontId="0" fillId="3" borderId="16" xfId="0" applyNumberFormat="1" applyFont="1" applyFill="1" applyBorder="1" applyAlignment="1" applyProtection="1">
      <alignment horizontal="center"/>
      <protection hidden="1"/>
    </xf>
    <xf numFmtId="164" fontId="0" fillId="3" borderId="17" xfId="0" applyNumberFormat="1" applyFont="1" applyFill="1" applyBorder="1" applyAlignment="1" applyProtection="1">
      <alignment horizontal="center"/>
      <protection hidden="1"/>
    </xf>
    <xf numFmtId="3" fontId="0" fillId="3" borderId="16" xfId="0" quotePrefix="1" applyNumberFormat="1" applyFont="1" applyFill="1" applyBorder="1" applyAlignment="1" applyProtection="1">
      <alignment horizontal="center"/>
      <protection hidden="1"/>
    </xf>
    <xf numFmtId="37" fontId="0" fillId="3" borderId="16" xfId="0" quotePrefix="1" applyNumberFormat="1" applyFont="1" applyFill="1" applyBorder="1" applyAlignment="1" applyProtection="1">
      <alignment horizontal="center"/>
      <protection hidden="1"/>
    </xf>
    <xf numFmtId="37" fontId="0" fillId="3" borderId="17" xfId="0" applyNumberFormat="1" applyFont="1" applyFill="1" applyBorder="1" applyAlignment="1" applyProtection="1">
      <alignment horizontal="center"/>
      <protection hidden="1"/>
    </xf>
    <xf numFmtId="37" fontId="0" fillId="4" borderId="16" xfId="0" quotePrefix="1" applyNumberFormat="1" applyFont="1" applyFill="1" applyBorder="1" applyAlignment="1" applyProtection="1">
      <alignment horizontal="center"/>
      <protection hidden="1"/>
    </xf>
    <xf numFmtId="37" fontId="0" fillId="4" borderId="17" xfId="0" applyNumberFormat="1" applyFont="1" applyFill="1" applyBorder="1" applyAlignment="1" applyProtection="1">
      <alignment horizontal="center"/>
      <protection hidden="1"/>
    </xf>
    <xf numFmtId="0" fontId="0" fillId="4" borderId="15" xfId="0" applyFont="1" applyFill="1" applyBorder="1" applyAlignment="1" applyProtection="1">
      <alignment horizontal="center"/>
      <protection hidden="1"/>
    </xf>
    <xf numFmtId="0" fontId="0" fillId="4" borderId="16" xfId="0" applyFont="1" applyFill="1" applyBorder="1" applyAlignment="1" applyProtection="1">
      <alignment horizontal="center"/>
      <protection hidden="1"/>
    </xf>
    <xf numFmtId="37" fontId="0" fillId="4" borderId="16" xfId="0" applyNumberFormat="1" applyFont="1" applyFill="1" applyBorder="1" applyAlignment="1" applyProtection="1">
      <alignment horizontal="center"/>
      <protection hidden="1"/>
    </xf>
    <xf numFmtId="0" fontId="0" fillId="4" borderId="17" xfId="0" applyFont="1" applyFill="1" applyBorder="1" applyAlignment="1" applyProtection="1">
      <alignment horizontal="center"/>
      <protection hidden="1"/>
    </xf>
    <xf numFmtId="0" fontId="0" fillId="3" borderId="15" xfId="0" applyFont="1" applyFill="1" applyBorder="1" applyAlignment="1" applyProtection="1">
      <alignment horizontal="center"/>
      <protection hidden="1"/>
    </xf>
    <xf numFmtId="0" fontId="0" fillId="3" borderId="16" xfId="0" applyFont="1" applyFill="1" applyBorder="1" applyAlignment="1" applyProtection="1">
      <alignment horizontal="center"/>
      <protection hidden="1"/>
    </xf>
    <xf numFmtId="37" fontId="0" fillId="3" borderId="16" xfId="0" applyNumberFormat="1" applyFont="1" applyFill="1" applyBorder="1" applyAlignment="1" applyProtection="1">
      <alignment horizontal="center"/>
      <protection hidden="1"/>
    </xf>
    <xf numFmtId="0" fontId="0" fillId="3" borderId="17" xfId="0" applyFont="1" applyFill="1" applyBorder="1" applyAlignment="1" applyProtection="1">
      <alignment horizontal="center"/>
      <protection hidden="1"/>
    </xf>
    <xf numFmtId="0" fontId="0" fillId="4" borderId="16" xfId="0" applyFont="1" applyFill="1" applyBorder="1" applyAlignment="1">
      <alignment horizontal="center"/>
    </xf>
    <xf numFmtId="9" fontId="0" fillId="4" borderId="16" xfId="0" quotePrefix="1" applyNumberFormat="1" applyFont="1" applyFill="1" applyBorder="1" applyAlignment="1" applyProtection="1">
      <alignment horizontal="center"/>
      <protection hidden="1"/>
    </xf>
    <xf numFmtId="0" fontId="0" fillId="4" borderId="16" xfId="0" applyNumberFormat="1" applyFont="1" applyFill="1" applyBorder="1" applyAlignment="1" applyProtection="1">
      <alignment horizontal="center"/>
      <protection hidden="1"/>
    </xf>
    <xf numFmtId="37" fontId="0" fillId="6" borderId="0" xfId="0" applyNumberFormat="1" applyFont="1" applyFill="1" applyBorder="1" applyAlignment="1">
      <alignment horizontal="center"/>
    </xf>
    <xf numFmtId="165" fontId="0" fillId="6" borderId="0" xfId="0" applyNumberFormat="1" applyFont="1" applyFill="1" applyBorder="1" applyAlignment="1">
      <alignment horizontal="center"/>
    </xf>
    <xf numFmtId="0" fontId="0" fillId="6" borderId="0" xfId="0" applyFont="1" applyFill="1" applyBorder="1" applyAlignment="1">
      <alignment horizontal="right"/>
    </xf>
    <xf numFmtId="9" fontId="0" fillId="6" borderId="0" xfId="0" applyNumberFormat="1" applyFont="1" applyFill="1" applyBorder="1" applyAlignment="1">
      <alignment horizontal="center"/>
    </xf>
    <xf numFmtId="0" fontId="0" fillId="6" borderId="0" xfId="0" applyFont="1" applyFill="1" applyBorder="1" applyAlignment="1">
      <alignment horizontal="left"/>
    </xf>
    <xf numFmtId="37" fontId="0" fillId="6" borderId="0" xfId="0" applyNumberFormat="1" applyFont="1" applyFill="1" applyBorder="1" applyAlignment="1">
      <alignment horizontal="left"/>
    </xf>
    <xf numFmtId="0" fontId="3" fillId="6" borderId="0" xfId="0" applyFont="1" applyFill="1" applyBorder="1" applyAlignment="1">
      <alignment horizontal="right"/>
    </xf>
    <xf numFmtId="0" fontId="0" fillId="6" borderId="0" xfId="0" applyFont="1" applyFill="1" applyBorder="1" applyAlignment="1">
      <alignment horizontal="left" textRotation="90"/>
    </xf>
    <xf numFmtId="0" fontId="0" fillId="6" borderId="0" xfId="0" applyFont="1" applyFill="1" applyBorder="1" applyAlignment="1">
      <alignment horizontal="right" vertical="top"/>
    </xf>
    <xf numFmtId="9" fontId="0" fillId="4" borderId="16" xfId="1" quotePrefix="1" applyFont="1" applyFill="1" applyBorder="1" applyAlignment="1" applyProtection="1">
      <alignment horizontal="center"/>
      <protection hidden="1"/>
    </xf>
    <xf numFmtId="9" fontId="0" fillId="3" borderId="16" xfId="1" quotePrefix="1" applyFont="1" applyFill="1" applyBorder="1" applyAlignment="1" applyProtection="1">
      <alignment horizontal="center" wrapText="1"/>
      <protection hidden="1"/>
    </xf>
    <xf numFmtId="9" fontId="0" fillId="3" borderId="16" xfId="1" quotePrefix="1" applyFont="1" applyFill="1" applyBorder="1" applyAlignment="1" applyProtection="1">
      <alignment horizontal="center"/>
      <protection hidden="1"/>
    </xf>
    <xf numFmtId="9" fontId="0" fillId="3" borderId="16" xfId="1" applyFont="1" applyFill="1" applyBorder="1" applyAlignment="1" applyProtection="1">
      <alignment horizontal="center" wrapText="1"/>
      <protection hidden="1"/>
    </xf>
    <xf numFmtId="0" fontId="4" fillId="4" borderId="15" xfId="0" applyFont="1" applyFill="1" applyBorder="1" applyAlignment="1" applyProtection="1">
      <alignment horizontal="center"/>
      <protection hidden="1"/>
    </xf>
    <xf numFmtId="0" fontId="4" fillId="4" borderId="15" xfId="0" applyFont="1" applyFill="1" applyBorder="1" applyAlignment="1" applyProtection="1">
      <alignment horizontal="center" wrapText="1"/>
      <protection hidden="1"/>
    </xf>
    <xf numFmtId="0" fontId="4" fillId="4" borderId="16" xfId="0" applyFont="1" applyFill="1" applyBorder="1" applyAlignment="1" applyProtection="1">
      <alignment horizontal="center"/>
      <protection hidden="1"/>
    </xf>
    <xf numFmtId="9" fontId="4" fillId="4" borderId="16" xfId="1" applyFont="1" applyFill="1" applyBorder="1" applyAlignment="1" applyProtection="1">
      <alignment horizontal="center" wrapText="1"/>
      <protection hidden="1"/>
    </xf>
    <xf numFmtId="0" fontId="4" fillId="4" borderId="17" xfId="0" applyFont="1" applyFill="1" applyBorder="1" applyAlignment="1" applyProtection="1">
      <alignment horizontal="center" wrapText="1"/>
      <protection hidden="1"/>
    </xf>
    <xf numFmtId="9" fontId="4" fillId="4" borderId="16" xfId="1" applyFont="1" applyFill="1" applyBorder="1" applyAlignment="1" applyProtection="1">
      <alignment horizontal="center"/>
      <protection hidden="1"/>
    </xf>
    <xf numFmtId="0" fontId="4" fillId="3" borderId="15" xfId="0" applyFont="1" applyFill="1" applyBorder="1" applyAlignment="1" applyProtection="1">
      <alignment horizontal="center"/>
      <protection hidden="1"/>
    </xf>
    <xf numFmtId="0" fontId="4" fillId="3" borderId="15" xfId="0" applyFont="1" applyFill="1" applyBorder="1" applyAlignment="1" applyProtection="1">
      <alignment horizontal="center" wrapText="1"/>
      <protection hidden="1"/>
    </xf>
    <xf numFmtId="0" fontId="4" fillId="3" borderId="16" xfId="0" applyFont="1" applyFill="1" applyBorder="1" applyAlignment="1" applyProtection="1">
      <alignment horizontal="center"/>
      <protection hidden="1"/>
    </xf>
    <xf numFmtId="9" fontId="4" fillId="3" borderId="16" xfId="1" applyFont="1" applyFill="1" applyBorder="1" applyAlignment="1" applyProtection="1">
      <alignment horizontal="center" wrapText="1"/>
      <protection hidden="1"/>
    </xf>
    <xf numFmtId="0" fontId="4" fillId="3" borderId="17" xfId="0" applyFont="1" applyFill="1" applyBorder="1" applyAlignment="1" applyProtection="1">
      <alignment horizontal="center" wrapText="1"/>
      <protection hidden="1"/>
    </xf>
    <xf numFmtId="9" fontId="4" fillId="3" borderId="16" xfId="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166" fontId="4" fillId="3" borderId="17" xfId="0" applyNumberFormat="1" applyFont="1" applyFill="1" applyBorder="1" applyAlignment="1" applyProtection="1">
      <alignment horizontal="center" wrapText="1"/>
      <protection hidden="1"/>
    </xf>
    <xf numFmtId="0" fontId="5" fillId="6" borderId="0" xfId="0" applyFont="1" applyFill="1" applyBorder="1" applyAlignment="1">
      <alignment horizontal="center"/>
    </xf>
    <xf numFmtId="0" fontId="5" fillId="6" borderId="0" xfId="0" applyFont="1" applyFill="1" applyBorder="1" applyAlignment="1">
      <alignment horizontal="left"/>
    </xf>
    <xf numFmtId="0" fontId="0" fillId="5" borderId="0" xfId="0" applyFill="1"/>
    <xf numFmtId="0" fontId="0" fillId="5" borderId="0" xfId="0" applyFill="1" applyAlignment="1">
      <alignment wrapText="1"/>
    </xf>
    <xf numFmtId="0" fontId="0" fillId="5" borderId="0" xfId="0" applyFill="1" applyAlignment="1">
      <alignment horizontal="center"/>
    </xf>
    <xf numFmtId="0" fontId="2" fillId="5" borderId="18" xfId="0" applyFont="1" applyFill="1" applyBorder="1" applyAlignment="1">
      <alignment horizontal="center"/>
    </xf>
    <xf numFmtId="0" fontId="2" fillId="5" borderId="19" xfId="0" applyFont="1" applyFill="1" applyBorder="1" applyAlignment="1">
      <alignment horizontal="center"/>
    </xf>
    <xf numFmtId="0" fontId="0" fillId="5" borderId="18" xfId="0" applyFill="1" applyBorder="1" applyAlignment="1">
      <alignment horizontal="left" vertical="center" wrapText="1"/>
    </xf>
    <xf numFmtId="0" fontId="0" fillId="5" borderId="19" xfId="0" applyFill="1" applyBorder="1" applyAlignment="1">
      <alignment horizontal="left" vertical="center" wrapText="1"/>
    </xf>
    <xf numFmtId="0" fontId="6" fillId="6" borderId="0" xfId="0" applyFont="1" applyFill="1" applyBorder="1" applyAlignment="1">
      <alignment horizontal="center"/>
    </xf>
    <xf numFmtId="0" fontId="6" fillId="0" borderId="0" xfId="0" applyFont="1" applyBorder="1" applyAlignment="1">
      <alignment horizontal="center"/>
    </xf>
    <xf numFmtId="0" fontId="7" fillId="0" borderId="0" xfId="0" applyFont="1" applyFill="1" applyBorder="1"/>
    <xf numFmtId="0" fontId="0" fillId="0" borderId="5" xfId="0" applyFill="1" applyBorder="1" applyAlignment="1">
      <alignment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9" fillId="0" borderId="24" xfId="0" applyFont="1" applyBorder="1" applyAlignment="1">
      <alignment horizontal="justify" vertical="center" wrapText="1"/>
    </xf>
    <xf numFmtId="0" fontId="9" fillId="0" borderId="26" xfId="0" applyFont="1" applyBorder="1" applyAlignment="1">
      <alignment horizontal="justify" vertical="center" wrapText="1"/>
    </xf>
    <xf numFmtId="0" fontId="9" fillId="0" borderId="29" xfId="0" applyFont="1" applyBorder="1" applyAlignment="1">
      <alignment horizontal="justify" vertical="center" wrapText="1"/>
    </xf>
    <xf numFmtId="0" fontId="8" fillId="0" borderId="32" xfId="0" applyFont="1" applyBorder="1" applyAlignment="1">
      <alignment horizontal="justify" vertical="center" wrapText="1"/>
    </xf>
    <xf numFmtId="0" fontId="9" fillId="0" borderId="33"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36" xfId="0" applyFont="1" applyBorder="1" applyAlignment="1">
      <alignment horizontal="justify" vertical="center" wrapText="1"/>
    </xf>
    <xf numFmtId="0" fontId="8" fillId="0" borderId="39" xfId="0" applyFont="1" applyBorder="1" applyAlignment="1">
      <alignment vertical="center" wrapText="1"/>
    </xf>
    <xf numFmtId="0" fontId="9" fillId="0" borderId="40" xfId="0" applyFont="1" applyBorder="1" applyAlignment="1">
      <alignment horizontal="justify" vertical="center" wrapText="1"/>
    </xf>
    <xf numFmtId="0" fontId="9" fillId="0" borderId="41"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44" xfId="0" applyFont="1" applyBorder="1" applyAlignment="1">
      <alignment horizontal="justify" vertical="center" wrapText="1"/>
    </xf>
    <xf numFmtId="0" fontId="0" fillId="0" borderId="45" xfId="0" applyFill="1" applyBorder="1" applyAlignment="1">
      <alignment horizontal="right"/>
    </xf>
    <xf numFmtId="0" fontId="0" fillId="2" borderId="46" xfId="0" applyFill="1" applyBorder="1"/>
    <xf numFmtId="0" fontId="0" fillId="0" borderId="47" xfId="0" applyFill="1" applyBorder="1"/>
    <xf numFmtId="0" fontId="0" fillId="5" borderId="48" xfId="0" applyFill="1" applyBorder="1"/>
    <xf numFmtId="0" fontId="0" fillId="0" borderId="5" xfId="0" applyFill="1" applyBorder="1" applyAlignment="1">
      <alignment horizontal="left"/>
    </xf>
    <xf numFmtId="0" fontId="2" fillId="0" borderId="0" xfId="0" applyFont="1" applyFill="1" applyBorder="1"/>
    <xf numFmtId="0" fontId="2" fillId="5" borderId="0" xfId="0" applyFont="1" applyFill="1"/>
    <xf numFmtId="0" fontId="11" fillId="5" borderId="0" xfId="0" applyFont="1" applyFill="1" applyAlignment="1">
      <alignment horizontal="left" wrapText="1"/>
    </xf>
    <xf numFmtId="0" fontId="2" fillId="5" borderId="0" xfId="0" applyFont="1" applyFill="1" applyAlignment="1">
      <alignment wrapText="1"/>
    </xf>
    <xf numFmtId="0" fontId="0" fillId="5" borderId="0" xfId="0" applyFill="1" applyAlignment="1">
      <alignment horizontal="left" wrapText="1"/>
    </xf>
    <xf numFmtId="0" fontId="2" fillId="5" borderId="0" xfId="0" applyFont="1" applyFill="1" applyAlignment="1">
      <alignment horizontal="left"/>
    </xf>
    <xf numFmtId="0" fontId="0" fillId="5" borderId="0" xfId="0" applyFill="1" applyAlignment="1">
      <alignment horizontal="left"/>
    </xf>
    <xf numFmtId="0" fontId="2" fillId="5" borderId="0" xfId="0" applyFont="1" applyFill="1" applyAlignment="1">
      <alignment horizontal="left" vertical="top"/>
    </xf>
    <xf numFmtId="0" fontId="2" fillId="5" borderId="0" xfId="0" applyFont="1" applyFill="1" applyAlignment="1">
      <alignment horizontal="left" vertical="top" wrapText="1"/>
    </xf>
    <xf numFmtId="0" fontId="0" fillId="5" borderId="49" xfId="0" applyFill="1" applyBorder="1" applyAlignment="1">
      <alignment horizontal="center"/>
    </xf>
    <xf numFmtId="0" fontId="0" fillId="5" borderId="50" xfId="0" applyFill="1" applyBorder="1" applyAlignment="1">
      <alignment wrapText="1"/>
    </xf>
    <xf numFmtId="9" fontId="0" fillId="5" borderId="51" xfId="0" applyNumberFormat="1" applyFill="1" applyBorder="1"/>
    <xf numFmtId="9" fontId="0" fillId="5" borderId="51" xfId="1" applyFont="1" applyFill="1" applyBorder="1"/>
    <xf numFmtId="1" fontId="0" fillId="5" borderId="51" xfId="0" applyNumberFormat="1" applyFill="1" applyBorder="1"/>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8" borderId="0" xfId="0" applyFont="1" applyFill="1" applyBorder="1" applyAlignment="1">
      <alignment horizontal="center" vertical="center"/>
    </xf>
    <xf numFmtId="0" fontId="3" fillId="9" borderId="0" xfId="0" applyFont="1" applyFill="1"/>
    <xf numFmtId="0" fontId="15" fillId="9" borderId="0" xfId="0" applyFont="1" applyFill="1"/>
    <xf numFmtId="0" fontId="16" fillId="9" borderId="0" xfId="0" applyFont="1" applyFill="1"/>
    <xf numFmtId="0" fontId="17" fillId="9" borderId="0" xfId="0" applyFont="1" applyFill="1"/>
    <xf numFmtId="0" fontId="18" fillId="9" borderId="0" xfId="0" applyFont="1" applyFill="1"/>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1" xfId="0" applyFont="1" applyFill="1" applyBorder="1"/>
    <xf numFmtId="0" fontId="2" fillId="0" borderId="2" xfId="0" applyFont="1" applyFill="1" applyBorder="1"/>
    <xf numFmtId="0" fontId="2" fillId="0" borderId="1" xfId="0" applyFont="1" applyFill="1" applyBorder="1" applyAlignment="1"/>
    <xf numFmtId="0" fontId="2" fillId="0" borderId="2" xfId="0" applyFont="1" applyFill="1" applyBorder="1" applyAlignment="1"/>
    <xf numFmtId="0" fontId="14" fillId="8" borderId="0" xfId="0" applyFont="1" applyFill="1" applyBorder="1" applyAlignment="1">
      <alignment horizontal="center" vertical="center"/>
    </xf>
    <xf numFmtId="0" fontId="0" fillId="6" borderId="0" xfId="0" applyFont="1" applyFill="1" applyBorder="1" applyAlignment="1">
      <alignment horizontal="left" vertical="top"/>
    </xf>
    <xf numFmtId="0" fontId="6" fillId="6" borderId="0" xfId="0" applyFont="1" applyFill="1" applyBorder="1" applyAlignment="1">
      <alignment horizontal="center"/>
    </xf>
    <xf numFmtId="0" fontId="0" fillId="4" borderId="9" xfId="0" applyFont="1" applyFill="1" applyBorder="1" applyAlignment="1" applyProtection="1">
      <alignment horizontal="center"/>
      <protection hidden="1"/>
    </xf>
    <xf numFmtId="0" fontId="0" fillId="4" borderId="10" xfId="0" applyFont="1" applyFill="1" applyBorder="1" applyAlignment="1" applyProtection="1">
      <alignment horizontal="center"/>
      <protection hidden="1"/>
    </xf>
    <xf numFmtId="0" fontId="4" fillId="4" borderId="11" xfId="0" applyFont="1" applyFill="1" applyBorder="1" applyAlignment="1" applyProtection="1">
      <alignment horizontal="center"/>
      <protection hidden="1"/>
    </xf>
    <xf numFmtId="0" fontId="4" fillId="4" borderId="12" xfId="0" applyFont="1" applyFill="1" applyBorder="1" applyAlignment="1" applyProtection="1">
      <alignment horizontal="center"/>
      <protection hidden="1"/>
    </xf>
    <xf numFmtId="9" fontId="4" fillId="4" borderId="11" xfId="1" applyFont="1" applyFill="1" applyBorder="1" applyAlignment="1" applyProtection="1">
      <alignment horizontal="center"/>
      <protection hidden="1"/>
    </xf>
    <xf numFmtId="9" fontId="4" fillId="4" borderId="12" xfId="1" applyFont="1" applyFill="1" applyBorder="1" applyAlignment="1" applyProtection="1">
      <alignment horizontal="center"/>
      <protection hidden="1"/>
    </xf>
    <xf numFmtId="37" fontId="0" fillId="4" borderId="11" xfId="0" applyNumberFormat="1" applyFont="1" applyFill="1" applyBorder="1" applyAlignment="1" applyProtection="1">
      <alignment horizontal="center"/>
      <protection hidden="1"/>
    </xf>
    <xf numFmtId="37" fontId="0" fillId="4" borderId="12" xfId="0" applyNumberFormat="1" applyFont="1" applyFill="1" applyBorder="1" applyAlignment="1" applyProtection="1">
      <alignment horizontal="center"/>
      <protection hidden="1"/>
    </xf>
    <xf numFmtId="37" fontId="0" fillId="4" borderId="13" xfId="0" applyNumberFormat="1" applyFont="1" applyFill="1" applyBorder="1" applyAlignment="1" applyProtection="1">
      <alignment horizontal="center"/>
      <protection hidden="1"/>
    </xf>
    <xf numFmtId="37" fontId="0" fillId="4" borderId="14" xfId="0" applyNumberFormat="1" applyFont="1" applyFill="1" applyBorder="1" applyAlignment="1" applyProtection="1">
      <alignment horizontal="center"/>
      <protection hidden="1"/>
    </xf>
    <xf numFmtId="0" fontId="0" fillId="3" borderId="9" xfId="0" applyFont="1" applyFill="1" applyBorder="1" applyAlignment="1" applyProtection="1">
      <alignment horizontal="center"/>
      <protection hidden="1"/>
    </xf>
    <xf numFmtId="0" fontId="0" fillId="3" borderId="10" xfId="0" applyFont="1" applyFill="1" applyBorder="1" applyAlignment="1" applyProtection="1">
      <alignment horizontal="center"/>
      <protection hidden="1"/>
    </xf>
    <xf numFmtId="0" fontId="0" fillId="3" borderId="11" xfId="0" applyFont="1" applyFill="1" applyBorder="1" applyAlignment="1" applyProtection="1">
      <alignment horizontal="center"/>
      <protection hidden="1"/>
    </xf>
    <xf numFmtId="0" fontId="0" fillId="3" borderId="12" xfId="0" applyFont="1" applyFill="1" applyBorder="1" applyAlignment="1" applyProtection="1">
      <alignment horizontal="center"/>
      <protection hidden="1"/>
    </xf>
    <xf numFmtId="0" fontId="4" fillId="3" borderId="11" xfId="0" applyFont="1" applyFill="1" applyBorder="1" applyAlignment="1" applyProtection="1">
      <alignment horizontal="center"/>
      <protection hidden="1"/>
    </xf>
    <xf numFmtId="0" fontId="4" fillId="3" borderId="12" xfId="0" applyFont="1" applyFill="1" applyBorder="1" applyAlignment="1" applyProtection="1">
      <alignment horizontal="center"/>
      <protection hidden="1"/>
    </xf>
    <xf numFmtId="9" fontId="4" fillId="3" borderId="11" xfId="1" applyFont="1" applyFill="1" applyBorder="1" applyAlignment="1" applyProtection="1">
      <alignment horizontal="center"/>
      <protection hidden="1"/>
    </xf>
    <xf numFmtId="9" fontId="4" fillId="3" borderId="12" xfId="1" applyFont="1" applyFill="1" applyBorder="1" applyAlignment="1" applyProtection="1">
      <alignment horizontal="center"/>
      <protection hidden="1"/>
    </xf>
    <xf numFmtId="37" fontId="0" fillId="3" borderId="11" xfId="0" quotePrefix="1" applyNumberFormat="1" applyFont="1" applyFill="1" applyBorder="1" applyAlignment="1" applyProtection="1">
      <alignment horizontal="center"/>
      <protection hidden="1"/>
    </xf>
    <xf numFmtId="37" fontId="0" fillId="3" borderId="12" xfId="0" quotePrefix="1" applyNumberFormat="1" applyFont="1" applyFill="1" applyBorder="1" applyAlignment="1" applyProtection="1">
      <alignment horizontal="center"/>
      <protection hidden="1"/>
    </xf>
    <xf numFmtId="37" fontId="0" fillId="3" borderId="11" xfId="0" applyNumberFormat="1" applyFont="1" applyFill="1" applyBorder="1" applyAlignment="1" applyProtection="1">
      <alignment horizontal="center"/>
      <protection hidden="1"/>
    </xf>
    <xf numFmtId="37" fontId="0" fillId="3" borderId="12" xfId="0" applyNumberFormat="1" applyFont="1" applyFill="1" applyBorder="1" applyAlignment="1" applyProtection="1">
      <alignment horizontal="center"/>
      <protection hidden="1"/>
    </xf>
    <xf numFmtId="37" fontId="0" fillId="3" borderId="13" xfId="0" applyNumberFormat="1" applyFont="1" applyFill="1" applyBorder="1" applyAlignment="1" applyProtection="1">
      <alignment horizontal="center"/>
      <protection hidden="1"/>
    </xf>
    <xf numFmtId="37" fontId="0" fillId="3" borderId="14" xfId="0" applyNumberFormat="1" applyFont="1" applyFill="1" applyBorder="1" applyAlignment="1" applyProtection="1">
      <alignment horizontal="center"/>
      <protection hidden="1"/>
    </xf>
    <xf numFmtId="0" fontId="11" fillId="5" borderId="52" xfId="0" applyFont="1" applyFill="1" applyBorder="1" applyAlignment="1">
      <alignment horizontal="left" wrapText="1"/>
    </xf>
    <xf numFmtId="0" fontId="11" fillId="5" borderId="53" xfId="0" applyFont="1" applyFill="1" applyBorder="1" applyAlignment="1">
      <alignment horizontal="left" wrapText="1"/>
    </xf>
    <xf numFmtId="0" fontId="11" fillId="5" borderId="54" xfId="0" applyFont="1" applyFill="1" applyBorder="1" applyAlignment="1">
      <alignment horizontal="left" wrapText="1"/>
    </xf>
    <xf numFmtId="0" fontId="2" fillId="5" borderId="0" xfId="0" applyFont="1" applyFill="1" applyAlignment="1">
      <alignment horizontal="center"/>
    </xf>
    <xf numFmtId="0" fontId="6" fillId="6" borderId="0" xfId="0" applyFont="1" applyFill="1" applyAlignment="1">
      <alignment horizontal="center"/>
    </xf>
    <xf numFmtId="0" fontId="8" fillId="0" borderId="3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0"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28" xfId="0" applyFont="1" applyBorder="1" applyAlignment="1">
      <alignment horizontal="justify"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0"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37" xfId="0" applyFont="1" applyBorder="1" applyAlignment="1">
      <alignment horizontal="left" vertical="center" wrapText="1"/>
    </xf>
    <xf numFmtId="0" fontId="8" fillId="0" borderId="30" xfId="0" applyFont="1" applyBorder="1" applyAlignment="1">
      <alignment vertical="center" wrapText="1"/>
    </xf>
    <xf numFmtId="0" fontId="8" fillId="0" borderId="43" xfId="0" applyFont="1" applyBorder="1" applyAlignment="1">
      <alignment vertical="center" wrapText="1"/>
    </xf>
  </cellXfs>
  <cellStyles count="2">
    <cellStyle name="Normal" xfId="0" builtinId="0"/>
    <cellStyle name="Percent" xfId="1" builtinId="5"/>
  </cellStyles>
  <dxfs count="0"/>
  <tableStyles count="0" defaultTableStyle="TableStyleMedium9" defaultPivotStyle="PivotStyleLight16"/>
  <colors>
    <mruColors>
      <color rgb="FF85A7D1"/>
      <color rgb="FFC70521"/>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_5.4_Volume_of_billed_unmetered_consumption"/><Relationship Id="rId7" Type="http://schemas.openxmlformats.org/officeDocument/2006/relationships/hyperlink" Target="#_5.11_Consumer_metering_inaccuracy"/><Relationship Id="rId2" Type="http://schemas.openxmlformats.org/officeDocument/2006/relationships/hyperlink" Target="#_5.2_Volume_of_water_billed_metered_consumption"/><Relationship Id="rId1" Type="http://schemas.openxmlformats.org/officeDocument/2006/relationships/hyperlink" Target="#_2._Water_supplied_from_sources_3._Water_supplied_from_treatment_plants_4._Water_supplied_from_WDS"/><Relationship Id="rId6" Type="http://schemas.openxmlformats.org/officeDocument/2006/relationships/hyperlink" Target="#_5.10_Volume_of_illegal__unauthorised__consumption"/><Relationship Id="rId5" Type="http://schemas.openxmlformats.org/officeDocument/2006/relationships/hyperlink" Target="#_5.8_Volume_of_free__authorised_unbilled__unmetered_consumption"/><Relationship Id="rId4" Type="http://schemas.openxmlformats.org/officeDocument/2006/relationships/hyperlink" Target="#_5.6_Volume_of_free__authorised_unbilled__metered_consumption"/></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hyperlink" Target="#'Measures to reduce NRW'!A1"/><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Data Input'!A1"/></Relationships>
</file>

<file path=xl/drawings/drawing1.xml><?xml version="1.0" encoding="utf-8"?>
<xdr:wsDr xmlns:xdr="http://schemas.openxmlformats.org/drawingml/2006/spreadsheetDrawing" xmlns:a="http://schemas.openxmlformats.org/drawingml/2006/main">
  <xdr:twoCellAnchor editAs="oneCell">
    <xdr:from>
      <xdr:col>1</xdr:col>
      <xdr:colOff>86591</xdr:colOff>
      <xdr:row>14</xdr:row>
      <xdr:rowOff>121227</xdr:rowOff>
    </xdr:from>
    <xdr:to>
      <xdr:col>6</xdr:col>
      <xdr:colOff>376154</xdr:colOff>
      <xdr:row>18</xdr:row>
      <xdr:rowOff>86591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27" y="2788227"/>
          <a:ext cx="3510745" cy="727364"/>
        </a:xfrm>
        <a:prstGeom prst="rect">
          <a:avLst/>
        </a:prstGeom>
      </xdr:spPr>
    </xdr:pic>
    <xdr:clientData/>
  </xdr:twoCellAnchor>
  <xdr:twoCellAnchor editAs="oneCell">
    <xdr:from>
      <xdr:col>1</xdr:col>
      <xdr:colOff>103910</xdr:colOff>
      <xdr:row>20</xdr:row>
      <xdr:rowOff>173182</xdr:rowOff>
    </xdr:from>
    <xdr:to>
      <xdr:col>6</xdr:col>
      <xdr:colOff>404812</xdr:colOff>
      <xdr:row>32</xdr:row>
      <xdr:rowOff>57873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035" y="3983182"/>
          <a:ext cx="3587027" cy="2170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3943349</xdr:colOff>
      <xdr:row>6</xdr:row>
      <xdr:rowOff>19050</xdr:rowOff>
    </xdr:from>
    <xdr:ext cx="409575" cy="171450"/>
    <xdr:sp macro="" textlink="">
      <xdr:nvSpPr>
        <xdr:cNvPr id="4" name="TextBox 3">
          <a:hlinkClick xmlns:r="http://schemas.openxmlformats.org/officeDocument/2006/relationships" r:id="rId1"/>
        </xdr:cNvPr>
        <xdr:cNvSpPr txBox="1"/>
      </xdr:nvSpPr>
      <xdr:spPr>
        <a:xfrm>
          <a:off x="3943349" y="800100"/>
          <a:ext cx="409575" cy="17145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a:t>  ?</a:t>
          </a:r>
        </a:p>
      </xdr:txBody>
    </xdr:sp>
    <xdr:clientData/>
  </xdr:oneCellAnchor>
  <xdr:oneCellAnchor>
    <xdr:from>
      <xdr:col>0</xdr:col>
      <xdr:colOff>3943350</xdr:colOff>
      <xdr:row>13</xdr:row>
      <xdr:rowOff>28575</xdr:rowOff>
    </xdr:from>
    <xdr:ext cx="409575" cy="171450"/>
    <xdr:sp macro="" textlink="">
      <xdr:nvSpPr>
        <xdr:cNvPr id="5" name="TextBox 4">
          <a:hlinkClick xmlns:r="http://schemas.openxmlformats.org/officeDocument/2006/relationships" r:id="rId1"/>
        </xdr:cNvPr>
        <xdr:cNvSpPr txBox="1"/>
      </xdr:nvSpPr>
      <xdr:spPr>
        <a:xfrm>
          <a:off x="3943350" y="1971675"/>
          <a:ext cx="409575" cy="17145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a:t>  ?</a:t>
          </a:r>
        </a:p>
      </xdr:txBody>
    </xdr:sp>
    <xdr:clientData/>
  </xdr:oneCellAnchor>
  <xdr:oneCellAnchor>
    <xdr:from>
      <xdr:col>0</xdr:col>
      <xdr:colOff>3943350</xdr:colOff>
      <xdr:row>18</xdr:row>
      <xdr:rowOff>19050</xdr:rowOff>
    </xdr:from>
    <xdr:ext cx="409575" cy="171450"/>
    <xdr:sp macro="" textlink="">
      <xdr:nvSpPr>
        <xdr:cNvPr id="6" name="TextBox 5">
          <a:hlinkClick xmlns:r="http://schemas.openxmlformats.org/officeDocument/2006/relationships" r:id="rId1"/>
        </xdr:cNvPr>
        <xdr:cNvSpPr txBox="1"/>
      </xdr:nvSpPr>
      <xdr:spPr>
        <a:xfrm>
          <a:off x="3943350" y="2743200"/>
          <a:ext cx="409575" cy="17145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a:t>  ?</a:t>
          </a:r>
        </a:p>
      </xdr:txBody>
    </xdr:sp>
    <xdr:clientData/>
  </xdr:oneCellAnchor>
  <xdr:oneCellAnchor>
    <xdr:from>
      <xdr:col>0</xdr:col>
      <xdr:colOff>3943350</xdr:colOff>
      <xdr:row>26</xdr:row>
      <xdr:rowOff>9525</xdr:rowOff>
    </xdr:from>
    <xdr:ext cx="409575" cy="171450"/>
    <xdr:sp macro="" textlink="">
      <xdr:nvSpPr>
        <xdr:cNvPr id="7" name="TextBox 6">
          <a:hlinkClick xmlns:r="http://schemas.openxmlformats.org/officeDocument/2006/relationships" r:id="rId2"/>
        </xdr:cNvPr>
        <xdr:cNvSpPr txBox="1"/>
      </xdr:nvSpPr>
      <xdr:spPr>
        <a:xfrm>
          <a:off x="3943350" y="4095750"/>
          <a:ext cx="409575" cy="17145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a:t>  ?</a:t>
          </a:r>
        </a:p>
      </xdr:txBody>
    </xdr:sp>
    <xdr:clientData/>
  </xdr:oneCellAnchor>
  <xdr:oneCellAnchor>
    <xdr:from>
      <xdr:col>0</xdr:col>
      <xdr:colOff>3943350</xdr:colOff>
      <xdr:row>28</xdr:row>
      <xdr:rowOff>9525</xdr:rowOff>
    </xdr:from>
    <xdr:ext cx="409575" cy="171450"/>
    <xdr:sp macro="" textlink="">
      <xdr:nvSpPr>
        <xdr:cNvPr id="8" name="TextBox 7">
          <a:hlinkClick xmlns:r="http://schemas.openxmlformats.org/officeDocument/2006/relationships" r:id="rId3"/>
        </xdr:cNvPr>
        <xdr:cNvSpPr txBox="1"/>
      </xdr:nvSpPr>
      <xdr:spPr>
        <a:xfrm>
          <a:off x="3943350" y="4476750"/>
          <a:ext cx="409575" cy="17145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a:t>  ?</a:t>
          </a:r>
        </a:p>
      </xdr:txBody>
    </xdr:sp>
    <xdr:clientData/>
  </xdr:oneCellAnchor>
  <xdr:oneCellAnchor>
    <xdr:from>
      <xdr:col>0</xdr:col>
      <xdr:colOff>3943350</xdr:colOff>
      <xdr:row>30</xdr:row>
      <xdr:rowOff>19050</xdr:rowOff>
    </xdr:from>
    <xdr:ext cx="409575" cy="171450"/>
    <xdr:sp macro="" textlink="">
      <xdr:nvSpPr>
        <xdr:cNvPr id="9" name="TextBox 8">
          <a:hlinkClick xmlns:r="http://schemas.openxmlformats.org/officeDocument/2006/relationships" r:id="rId4"/>
        </xdr:cNvPr>
        <xdr:cNvSpPr txBox="1"/>
      </xdr:nvSpPr>
      <xdr:spPr>
        <a:xfrm>
          <a:off x="3943350" y="4867275"/>
          <a:ext cx="409575" cy="17145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a:t>  ?</a:t>
          </a:r>
        </a:p>
      </xdr:txBody>
    </xdr:sp>
    <xdr:clientData/>
  </xdr:oneCellAnchor>
  <xdr:oneCellAnchor>
    <xdr:from>
      <xdr:col>0</xdr:col>
      <xdr:colOff>3943350</xdr:colOff>
      <xdr:row>32</xdr:row>
      <xdr:rowOff>19050</xdr:rowOff>
    </xdr:from>
    <xdr:ext cx="409575" cy="171450"/>
    <xdr:sp macro="" textlink="">
      <xdr:nvSpPr>
        <xdr:cNvPr id="10" name="TextBox 9">
          <a:hlinkClick xmlns:r="http://schemas.openxmlformats.org/officeDocument/2006/relationships" r:id="rId5"/>
        </xdr:cNvPr>
        <xdr:cNvSpPr txBox="1"/>
      </xdr:nvSpPr>
      <xdr:spPr>
        <a:xfrm>
          <a:off x="3943350" y="5248275"/>
          <a:ext cx="409575" cy="17145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a:t>  ?</a:t>
          </a:r>
        </a:p>
      </xdr:txBody>
    </xdr:sp>
    <xdr:clientData/>
  </xdr:oneCellAnchor>
  <xdr:oneCellAnchor>
    <xdr:from>
      <xdr:col>0</xdr:col>
      <xdr:colOff>3943350</xdr:colOff>
      <xdr:row>34</xdr:row>
      <xdr:rowOff>9525</xdr:rowOff>
    </xdr:from>
    <xdr:ext cx="409575" cy="171450"/>
    <xdr:sp macro="" textlink="">
      <xdr:nvSpPr>
        <xdr:cNvPr id="11" name="TextBox 10">
          <a:hlinkClick xmlns:r="http://schemas.openxmlformats.org/officeDocument/2006/relationships" r:id="rId6"/>
        </xdr:cNvPr>
        <xdr:cNvSpPr txBox="1"/>
      </xdr:nvSpPr>
      <xdr:spPr>
        <a:xfrm>
          <a:off x="3943350" y="5619750"/>
          <a:ext cx="409575" cy="17145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a:t>  ?</a:t>
          </a:r>
        </a:p>
      </xdr:txBody>
    </xdr:sp>
    <xdr:clientData/>
  </xdr:oneCellAnchor>
  <xdr:oneCellAnchor>
    <xdr:from>
      <xdr:col>0</xdr:col>
      <xdr:colOff>3943350</xdr:colOff>
      <xdr:row>35</xdr:row>
      <xdr:rowOff>19050</xdr:rowOff>
    </xdr:from>
    <xdr:ext cx="409575" cy="171450"/>
    <xdr:sp macro="" textlink="">
      <xdr:nvSpPr>
        <xdr:cNvPr id="12" name="TextBox 11">
          <a:hlinkClick xmlns:r="http://schemas.openxmlformats.org/officeDocument/2006/relationships" r:id="rId7"/>
        </xdr:cNvPr>
        <xdr:cNvSpPr txBox="1"/>
      </xdr:nvSpPr>
      <xdr:spPr>
        <a:xfrm>
          <a:off x="3943350" y="5819775"/>
          <a:ext cx="409575" cy="171450"/>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217715</xdr:colOff>
      <xdr:row>36</xdr:row>
      <xdr:rowOff>40819</xdr:rowOff>
    </xdr:from>
    <xdr:to>
      <xdr:col>4</xdr:col>
      <xdr:colOff>639537</xdr:colOff>
      <xdr:row>44</xdr:row>
      <xdr:rowOff>122463</xdr:rowOff>
    </xdr:to>
    <xdr:sp macro="" textlink="">
      <xdr:nvSpPr>
        <xdr:cNvPr id="51" name="TextBox 45"/>
        <xdr:cNvSpPr txBox="1">
          <a:spLocks noChangeArrowheads="1"/>
        </xdr:cNvSpPr>
      </xdr:nvSpPr>
      <xdr:spPr bwMode="auto">
        <a:xfrm rot="-5400000">
          <a:off x="2741840" y="8211909"/>
          <a:ext cx="1605644" cy="421822"/>
        </a:xfrm>
        <a:prstGeom prst="rect">
          <a:avLst/>
        </a:prstGeom>
        <a:noFill/>
        <a:ln w="9525">
          <a:solidFill>
            <a:schemeClr val="accent1"/>
          </a:solidFill>
          <a:miter lim="800000"/>
          <a:headEnd/>
          <a:tailEnd/>
        </a:ln>
      </xdr:spPr>
      <xdr:txBody>
        <a:bodyPr wrap="square"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latin typeface="Palatino Linotype" pitchFamily="18" charset="0"/>
            </a:rPr>
            <a:t>Authorised consumption</a:t>
          </a:r>
        </a:p>
      </xdr:txBody>
    </xdr:sp>
    <xdr:clientData/>
  </xdr:twoCellAnchor>
  <xdr:twoCellAnchor>
    <xdr:from>
      <xdr:col>4</xdr:col>
      <xdr:colOff>212956</xdr:colOff>
      <xdr:row>44</xdr:row>
      <xdr:rowOff>163283</xdr:rowOff>
    </xdr:from>
    <xdr:to>
      <xdr:col>4</xdr:col>
      <xdr:colOff>639539</xdr:colOff>
      <xdr:row>49</xdr:row>
      <xdr:rowOff>163284</xdr:rowOff>
    </xdr:to>
    <xdr:sp macro="" textlink="">
      <xdr:nvSpPr>
        <xdr:cNvPr id="52" name="TextBox 46"/>
        <xdr:cNvSpPr txBox="1">
          <a:spLocks noChangeArrowheads="1"/>
        </xdr:cNvSpPr>
      </xdr:nvSpPr>
      <xdr:spPr bwMode="auto">
        <a:xfrm rot="-5400000">
          <a:off x="3066033" y="9529421"/>
          <a:ext cx="952501" cy="426583"/>
        </a:xfrm>
        <a:prstGeom prst="rect">
          <a:avLst/>
        </a:prstGeom>
        <a:noFill/>
        <a:ln w="9525">
          <a:solidFill>
            <a:srgbClr val="FF0000"/>
          </a:solidFill>
          <a:miter lim="800000"/>
          <a:headEnd/>
          <a:tailEnd/>
        </a:ln>
      </xdr:spPr>
      <xdr:txBody>
        <a:bodyPr wrap="square"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solidFill>
                <a:srgbClr val="FF0000"/>
              </a:solidFill>
              <a:latin typeface="Palatino Linotype" pitchFamily="18" charset="0"/>
            </a:rPr>
            <a:t>Apparent losses</a:t>
          </a:r>
        </a:p>
      </xdr:txBody>
    </xdr:sp>
    <xdr:clientData/>
  </xdr:twoCellAnchor>
  <xdr:twoCellAnchor>
    <xdr:from>
      <xdr:col>4</xdr:col>
      <xdr:colOff>219298</xdr:colOff>
      <xdr:row>50</xdr:row>
      <xdr:rowOff>13606</xdr:rowOff>
    </xdr:from>
    <xdr:to>
      <xdr:col>4</xdr:col>
      <xdr:colOff>639534</xdr:colOff>
      <xdr:row>58</xdr:row>
      <xdr:rowOff>163286</xdr:rowOff>
    </xdr:to>
    <xdr:sp macro="" textlink="">
      <xdr:nvSpPr>
        <xdr:cNvPr id="53" name="TextBox 47"/>
        <xdr:cNvSpPr txBox="1">
          <a:spLocks noChangeArrowheads="1"/>
        </xdr:cNvSpPr>
      </xdr:nvSpPr>
      <xdr:spPr bwMode="auto">
        <a:xfrm rot="-5400000">
          <a:off x="2715415" y="10430668"/>
          <a:ext cx="1660073" cy="420236"/>
        </a:xfrm>
        <a:prstGeom prst="rect">
          <a:avLst/>
        </a:prstGeom>
        <a:noFill/>
        <a:ln w="9525">
          <a:solidFill>
            <a:srgbClr val="FF0000"/>
          </a:solidFill>
          <a:miter lim="800000"/>
          <a:headEnd/>
          <a:tailEnd/>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solidFill>
                <a:srgbClr val="FF0000"/>
              </a:solidFill>
              <a:latin typeface="Palatino Linotype" pitchFamily="18" charset="0"/>
            </a:rPr>
            <a:t>Real losses</a:t>
          </a:r>
        </a:p>
      </xdr:txBody>
    </xdr:sp>
    <xdr:clientData/>
  </xdr:twoCellAnchor>
  <xdr:twoCellAnchor>
    <xdr:from>
      <xdr:col>4</xdr:col>
      <xdr:colOff>1347106</xdr:colOff>
      <xdr:row>43</xdr:row>
      <xdr:rowOff>71437</xdr:rowOff>
    </xdr:from>
    <xdr:to>
      <xdr:col>5</xdr:col>
      <xdr:colOff>979714</xdr:colOff>
      <xdr:row>46</xdr:row>
      <xdr:rowOff>7512</xdr:rowOff>
    </xdr:to>
    <xdr:sp macro="" textlink="">
      <xdr:nvSpPr>
        <xdr:cNvPr id="54" name="Rectangle 53"/>
        <xdr:cNvSpPr>
          <a:spLocks noChangeArrowheads="1"/>
        </xdr:cNvSpPr>
      </xdr:nvSpPr>
      <xdr:spPr bwMode="auto">
        <a:xfrm>
          <a:off x="4735285" y="8793616"/>
          <a:ext cx="1836965" cy="507575"/>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solidFill>
                <a:srgbClr val="FF0000"/>
              </a:solidFill>
              <a:latin typeface="Palatino Linotype" pitchFamily="18" charset="0"/>
            </a:rPr>
            <a:t>Unbilled authorised consumption</a:t>
          </a:r>
        </a:p>
      </xdr:txBody>
    </xdr:sp>
    <xdr:clientData/>
  </xdr:twoCellAnchor>
  <xdr:twoCellAnchor>
    <xdr:from>
      <xdr:col>4</xdr:col>
      <xdr:colOff>1319892</xdr:colOff>
      <xdr:row>36</xdr:row>
      <xdr:rowOff>65994</xdr:rowOff>
    </xdr:from>
    <xdr:to>
      <xdr:col>5</xdr:col>
      <xdr:colOff>1020535</xdr:colOff>
      <xdr:row>39</xdr:row>
      <xdr:rowOff>2069</xdr:rowOff>
    </xdr:to>
    <xdr:sp macro="" textlink="">
      <xdr:nvSpPr>
        <xdr:cNvPr id="55" name="Rectangle 54"/>
        <xdr:cNvSpPr/>
      </xdr:nvSpPr>
      <xdr:spPr>
        <a:xfrm>
          <a:off x="4708071" y="7454673"/>
          <a:ext cx="1905000" cy="507575"/>
        </a:xfrm>
        <a:prstGeom prst="rect">
          <a:avLst/>
        </a:prstGeom>
        <a:ln>
          <a:no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fontAlgn="auto">
            <a:spcBef>
              <a:spcPts val="0"/>
            </a:spcBef>
            <a:spcAft>
              <a:spcPts val="0"/>
            </a:spcAft>
            <a:defRPr/>
          </a:pPr>
          <a:r>
            <a:rPr lang="en-US" sz="1200">
              <a:latin typeface="Palatino Linotype" pitchFamily="18" charset="0"/>
              <a:cs typeface="+mn-cs"/>
            </a:rPr>
            <a:t>Billed  metered consumption</a:t>
          </a:r>
        </a:p>
      </xdr:txBody>
    </xdr:sp>
    <xdr:clientData/>
  </xdr:twoCellAnchor>
  <xdr:twoCellAnchor>
    <xdr:from>
      <xdr:col>4</xdr:col>
      <xdr:colOff>1387929</xdr:colOff>
      <xdr:row>39</xdr:row>
      <xdr:rowOff>157163</xdr:rowOff>
    </xdr:from>
    <xdr:to>
      <xdr:col>5</xdr:col>
      <xdr:colOff>925286</xdr:colOff>
      <xdr:row>42</xdr:row>
      <xdr:rowOff>1</xdr:rowOff>
    </xdr:to>
    <xdr:sp macro="" textlink="">
      <xdr:nvSpPr>
        <xdr:cNvPr id="56" name="Rectangle 55"/>
        <xdr:cNvSpPr/>
      </xdr:nvSpPr>
      <xdr:spPr>
        <a:xfrm>
          <a:off x="4558393" y="8117342"/>
          <a:ext cx="1741714" cy="414338"/>
        </a:xfrm>
        <a:prstGeom prst="rect">
          <a:avLst/>
        </a:prstGeom>
        <a:ln>
          <a:noFill/>
        </a:ln>
      </xdr:spPr>
      <xdr:txBody>
        <a:bodyPr wrap="square" anchor="ctr">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fontAlgn="auto">
            <a:spcBef>
              <a:spcPts val="0"/>
            </a:spcBef>
            <a:spcAft>
              <a:spcPts val="0"/>
            </a:spcAft>
            <a:defRPr/>
          </a:pPr>
          <a:r>
            <a:rPr lang="en-US" sz="1200">
              <a:latin typeface="Palatino Linotype" pitchFamily="18" charset="0"/>
              <a:cs typeface="+mn-cs"/>
            </a:rPr>
            <a:t>Billed  unmetered consumption</a:t>
          </a:r>
        </a:p>
      </xdr:txBody>
    </xdr:sp>
    <xdr:clientData/>
  </xdr:twoCellAnchor>
  <xdr:twoCellAnchor>
    <xdr:from>
      <xdr:col>4</xdr:col>
      <xdr:colOff>1415142</xdr:colOff>
      <xdr:row>46</xdr:row>
      <xdr:rowOff>109537</xdr:rowOff>
    </xdr:from>
    <xdr:to>
      <xdr:col>5</xdr:col>
      <xdr:colOff>843643</xdr:colOff>
      <xdr:row>48</xdr:row>
      <xdr:rowOff>28491</xdr:rowOff>
    </xdr:to>
    <xdr:sp macro="" textlink="">
      <xdr:nvSpPr>
        <xdr:cNvPr id="57" name="Rectangle 56"/>
        <xdr:cNvSpPr>
          <a:spLocks noChangeArrowheads="1"/>
        </xdr:cNvSpPr>
      </xdr:nvSpPr>
      <xdr:spPr bwMode="auto">
        <a:xfrm>
          <a:off x="4803321" y="9403216"/>
          <a:ext cx="1632858" cy="299954"/>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solidFill>
                <a:srgbClr val="FF0000"/>
              </a:solidFill>
              <a:latin typeface="Palatino Linotype" pitchFamily="18" charset="0"/>
            </a:rPr>
            <a:t>Unauthorised use</a:t>
          </a:r>
        </a:p>
      </xdr:txBody>
    </xdr:sp>
    <xdr:clientData/>
  </xdr:twoCellAnchor>
  <xdr:twoCellAnchor>
    <xdr:from>
      <xdr:col>4</xdr:col>
      <xdr:colOff>610727</xdr:colOff>
      <xdr:row>36</xdr:row>
      <xdr:rowOff>15875</xdr:rowOff>
    </xdr:from>
    <xdr:to>
      <xdr:col>4</xdr:col>
      <xdr:colOff>1467977</xdr:colOff>
      <xdr:row>38</xdr:row>
      <xdr:rowOff>182562</xdr:rowOff>
    </xdr:to>
    <xdr:grpSp>
      <xdr:nvGrpSpPr>
        <xdr:cNvPr id="58" name="Group 57"/>
        <xdr:cNvGrpSpPr>
          <a:grpSpLocks/>
        </xdr:cNvGrpSpPr>
      </xdr:nvGrpSpPr>
      <xdr:grpSpPr bwMode="auto">
        <a:xfrm>
          <a:off x="3726763" y="7540625"/>
          <a:ext cx="857250" cy="547687"/>
          <a:chOff x="6156175" y="4047455"/>
          <a:chExt cx="857328" cy="549145"/>
        </a:xfrm>
      </xdr:grpSpPr>
      <xdr:pic>
        <xdr:nvPicPr>
          <xdr:cNvPr id="86" name="Picture 85" descr="D:\Proffessional\CRDU - PAS\format for water supply\Meter.png"/>
          <xdr:cNvPicPr>
            <a:picLocks noChangeAspect="1" noChangeArrowheads="1"/>
          </xdr:cNvPicPr>
        </xdr:nvPicPr>
        <xdr:blipFill>
          <a:blip xmlns:r="http://schemas.openxmlformats.org/officeDocument/2006/relationships" r:embed="rId1" cstate="print"/>
          <a:srcRect/>
          <a:stretch>
            <a:fillRect/>
          </a:stretch>
        </xdr:blipFill>
        <xdr:spPr bwMode="auto">
          <a:xfrm>
            <a:off x="6380051" y="4089122"/>
            <a:ext cx="489546" cy="507478"/>
          </a:xfrm>
          <a:prstGeom prst="rect">
            <a:avLst/>
          </a:prstGeom>
          <a:noFill/>
          <a:ln w="9525">
            <a:noFill/>
            <a:miter lim="800000"/>
            <a:headEnd/>
            <a:tailEnd/>
          </a:ln>
        </xdr:spPr>
      </xdr:pic>
      <xdr:pic>
        <xdr:nvPicPr>
          <xdr:cNvPr id="87" name="Picture 86" descr="D:\Proffessional\CRDU - PAS\format for water supply\Indian_Rupee_symbol.png"/>
          <xdr:cNvPicPr>
            <a:picLocks noChangeAspect="1" noChangeArrowheads="1"/>
          </xdr:cNvPicPr>
        </xdr:nvPicPr>
        <xdr:blipFill>
          <a:blip xmlns:r="http://schemas.openxmlformats.org/officeDocument/2006/relationships" r:embed="rId2" cstate="print"/>
          <a:srcRect/>
          <a:stretch>
            <a:fillRect/>
          </a:stretch>
        </xdr:blipFill>
        <xdr:spPr bwMode="auto">
          <a:xfrm>
            <a:off x="6780998" y="4094507"/>
            <a:ext cx="137247" cy="202954"/>
          </a:xfrm>
          <a:prstGeom prst="rect">
            <a:avLst/>
          </a:prstGeom>
          <a:noFill/>
          <a:ln w="9525">
            <a:noFill/>
            <a:miter lim="800000"/>
            <a:headEnd/>
            <a:tailEnd/>
          </a:ln>
        </xdr:spPr>
      </xdr:pic>
      <xdr:sp macro="" textlink="">
        <xdr:nvSpPr>
          <xdr:cNvPr id="88" name="TextBox 83"/>
          <xdr:cNvSpPr txBox="1"/>
        </xdr:nvSpPr>
        <xdr:spPr>
          <a:xfrm>
            <a:off x="6156175" y="4047455"/>
            <a:ext cx="857328" cy="254676"/>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fontAlgn="auto">
              <a:spcBef>
                <a:spcPts val="0"/>
              </a:spcBef>
              <a:spcAft>
                <a:spcPts val="0"/>
              </a:spcAft>
              <a:defRPr/>
            </a:pPr>
            <a:r>
              <a:rPr lang="en-US" sz="1050" b="1">
                <a:solidFill>
                  <a:srgbClr val="000000"/>
                </a:solidFill>
                <a:latin typeface="+mn-lt"/>
                <a:cs typeface="+mn-cs"/>
              </a:rPr>
              <a:t>Meter</a:t>
            </a:r>
          </a:p>
        </xdr:txBody>
      </xdr:sp>
    </xdr:grpSp>
    <xdr:clientData/>
  </xdr:twoCellAnchor>
  <xdr:twoCellAnchor>
    <xdr:from>
      <xdr:col>4</xdr:col>
      <xdr:colOff>614374</xdr:colOff>
      <xdr:row>43</xdr:row>
      <xdr:rowOff>113167</xdr:rowOff>
    </xdr:from>
    <xdr:to>
      <xdr:col>4</xdr:col>
      <xdr:colOff>1359820</xdr:colOff>
      <xdr:row>45</xdr:row>
      <xdr:rowOff>151267</xdr:rowOff>
    </xdr:to>
    <xdr:grpSp>
      <xdr:nvGrpSpPr>
        <xdr:cNvPr id="59" name="Group 58"/>
        <xdr:cNvGrpSpPr>
          <a:grpSpLocks/>
        </xdr:cNvGrpSpPr>
      </xdr:nvGrpSpPr>
      <xdr:grpSpPr bwMode="auto">
        <a:xfrm>
          <a:off x="3730410" y="8971417"/>
          <a:ext cx="745446" cy="419100"/>
          <a:chOff x="5849796" y="2904038"/>
          <a:chExt cx="745646" cy="419327"/>
        </a:xfrm>
      </xdr:grpSpPr>
      <xdr:pic>
        <xdr:nvPicPr>
          <xdr:cNvPr id="82" name="Picture 81" descr="D:\Proffessional\CRDU - PAS\format for water supply\autho.png"/>
          <xdr:cNvPicPr>
            <a:picLocks noChangeAspect="1" noChangeArrowheads="1"/>
          </xdr:cNvPicPr>
        </xdr:nvPicPr>
        <xdr:blipFill>
          <a:blip xmlns:r="http://schemas.openxmlformats.org/officeDocument/2006/relationships" r:embed="rId3" cstate="print"/>
          <a:srcRect/>
          <a:stretch>
            <a:fillRect/>
          </a:stretch>
        </xdr:blipFill>
        <xdr:spPr bwMode="auto">
          <a:xfrm>
            <a:off x="5849796" y="2904038"/>
            <a:ext cx="558144" cy="419327"/>
          </a:xfrm>
          <a:prstGeom prst="rect">
            <a:avLst/>
          </a:prstGeom>
          <a:noFill/>
          <a:ln w="9525">
            <a:noFill/>
            <a:miter lim="800000"/>
            <a:headEnd/>
            <a:tailEnd/>
          </a:ln>
        </xdr:spPr>
      </xdr:pic>
      <xdr:grpSp>
        <xdr:nvGrpSpPr>
          <xdr:cNvPr id="83" name="Group 82"/>
          <xdr:cNvGrpSpPr>
            <a:grpSpLocks/>
          </xdr:cNvGrpSpPr>
        </xdr:nvGrpSpPr>
        <xdr:grpSpPr bwMode="auto">
          <a:xfrm>
            <a:off x="6349312" y="2970959"/>
            <a:ext cx="246130" cy="202954"/>
            <a:chOff x="6349312" y="2970959"/>
            <a:chExt cx="246130" cy="202954"/>
          </a:xfrm>
        </xdr:grpSpPr>
        <xdr:pic>
          <xdr:nvPicPr>
            <xdr:cNvPr id="84" name="Picture 83" descr="D:\Proffessional\CRDU - PAS\format for water supply\Indian_Rupee_symbol.png"/>
            <xdr:cNvPicPr>
              <a:picLocks noChangeAspect="1" noChangeArrowheads="1"/>
            </xdr:cNvPicPr>
          </xdr:nvPicPr>
          <xdr:blipFill>
            <a:blip xmlns:r="http://schemas.openxmlformats.org/officeDocument/2006/relationships" r:embed="rId2" cstate="print"/>
            <a:srcRect/>
            <a:stretch>
              <a:fillRect/>
            </a:stretch>
          </xdr:blipFill>
          <xdr:spPr bwMode="auto">
            <a:xfrm>
              <a:off x="6406438" y="2970959"/>
              <a:ext cx="137247" cy="202954"/>
            </a:xfrm>
            <a:prstGeom prst="rect">
              <a:avLst/>
            </a:prstGeom>
            <a:noFill/>
            <a:ln w="9525">
              <a:noFill/>
              <a:miter lim="800000"/>
              <a:headEnd/>
              <a:tailEnd/>
            </a:ln>
          </xdr:spPr>
        </xdr:pic>
        <xdr:cxnSp macro="">
          <xdr:nvCxnSpPr>
            <xdr:cNvPr id="85" name="Straight Connector 84"/>
            <xdr:cNvCxnSpPr/>
          </xdr:nvCxnSpPr>
          <xdr:spPr>
            <a:xfrm>
              <a:off x="6349312" y="3024753"/>
              <a:ext cx="246130" cy="10165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xdr:col>
      <xdr:colOff>598702</xdr:colOff>
      <xdr:row>39</xdr:row>
      <xdr:rowOff>139700</xdr:rowOff>
    </xdr:from>
    <xdr:to>
      <xdr:col>4</xdr:col>
      <xdr:colOff>1435164</xdr:colOff>
      <xdr:row>42</xdr:row>
      <xdr:rowOff>103187</xdr:rowOff>
    </xdr:to>
    <xdr:grpSp>
      <xdr:nvGrpSpPr>
        <xdr:cNvPr id="60" name="Group 59"/>
        <xdr:cNvGrpSpPr>
          <a:grpSpLocks/>
        </xdr:cNvGrpSpPr>
      </xdr:nvGrpSpPr>
      <xdr:grpSpPr bwMode="auto">
        <a:xfrm>
          <a:off x="3714738" y="8235950"/>
          <a:ext cx="836462" cy="534987"/>
          <a:chOff x="5677938" y="2255966"/>
          <a:chExt cx="856272" cy="535428"/>
        </a:xfrm>
      </xdr:grpSpPr>
      <xdr:pic>
        <xdr:nvPicPr>
          <xdr:cNvPr id="78" name="Picture 77" descr="D:\Proffessional\CRDU - PAS\format for water supply\Meter.png"/>
          <xdr:cNvPicPr>
            <a:picLocks noChangeAspect="1" noChangeArrowheads="1"/>
          </xdr:cNvPicPr>
        </xdr:nvPicPr>
        <xdr:blipFill>
          <a:blip xmlns:r="http://schemas.openxmlformats.org/officeDocument/2006/relationships" r:embed="rId1" cstate="print"/>
          <a:srcRect/>
          <a:stretch>
            <a:fillRect/>
          </a:stretch>
        </xdr:blipFill>
        <xdr:spPr bwMode="auto">
          <a:xfrm>
            <a:off x="5932802" y="2283916"/>
            <a:ext cx="489546" cy="507478"/>
          </a:xfrm>
          <a:prstGeom prst="rect">
            <a:avLst/>
          </a:prstGeom>
          <a:noFill/>
          <a:ln w="9525">
            <a:noFill/>
            <a:miter lim="800000"/>
            <a:headEnd/>
            <a:tailEnd/>
          </a:ln>
        </xdr:spPr>
      </xdr:pic>
      <xdr:pic>
        <xdr:nvPicPr>
          <xdr:cNvPr id="79" name="Picture 78" descr="D:\Proffessional\CRDU - PAS\format for water supply\Indian_Rupee_symbol.png"/>
          <xdr:cNvPicPr>
            <a:picLocks noChangeAspect="1" noChangeArrowheads="1"/>
          </xdr:cNvPicPr>
        </xdr:nvPicPr>
        <xdr:blipFill>
          <a:blip xmlns:r="http://schemas.openxmlformats.org/officeDocument/2006/relationships" r:embed="rId2" cstate="print"/>
          <a:srcRect/>
          <a:stretch>
            <a:fillRect/>
          </a:stretch>
        </xdr:blipFill>
        <xdr:spPr bwMode="auto">
          <a:xfrm>
            <a:off x="6353472" y="2320653"/>
            <a:ext cx="137248" cy="202954"/>
          </a:xfrm>
          <a:prstGeom prst="rect">
            <a:avLst/>
          </a:prstGeom>
          <a:noFill/>
          <a:ln w="9525">
            <a:noFill/>
            <a:miter lim="800000"/>
            <a:headEnd/>
            <a:tailEnd/>
          </a:ln>
        </xdr:spPr>
      </xdr:pic>
      <xdr:cxnSp macro="">
        <xdr:nvCxnSpPr>
          <xdr:cNvPr id="80" name="Straight Connector 79"/>
          <xdr:cNvCxnSpPr/>
        </xdr:nvCxnSpPr>
        <xdr:spPr>
          <a:xfrm>
            <a:off x="5919410" y="2356060"/>
            <a:ext cx="524249" cy="424212"/>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TextBox 93"/>
          <xdr:cNvSpPr txBox="1"/>
        </xdr:nvSpPr>
        <xdr:spPr>
          <a:xfrm>
            <a:off x="5677938" y="2255966"/>
            <a:ext cx="856272" cy="254209"/>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fontAlgn="auto">
              <a:spcBef>
                <a:spcPts val="0"/>
              </a:spcBef>
              <a:spcAft>
                <a:spcPts val="0"/>
              </a:spcAft>
              <a:defRPr/>
            </a:pPr>
            <a:r>
              <a:rPr lang="en-US" sz="1050" b="1">
                <a:solidFill>
                  <a:srgbClr val="000000"/>
                </a:solidFill>
                <a:latin typeface="+mn-lt"/>
                <a:cs typeface="+mn-cs"/>
              </a:rPr>
              <a:t>Meter</a:t>
            </a:r>
          </a:p>
        </xdr:txBody>
      </xdr:sp>
    </xdr:grpSp>
    <xdr:clientData/>
  </xdr:twoCellAnchor>
  <xdr:twoCellAnchor>
    <xdr:from>
      <xdr:col>5</xdr:col>
      <xdr:colOff>640217</xdr:colOff>
      <xdr:row>36</xdr:row>
      <xdr:rowOff>37422</xdr:rowOff>
    </xdr:from>
    <xdr:to>
      <xdr:col>7</xdr:col>
      <xdr:colOff>54428</xdr:colOff>
      <xdr:row>42</xdr:row>
      <xdr:rowOff>149679</xdr:rowOff>
    </xdr:to>
    <xdr:sp macro="" textlink="">
      <xdr:nvSpPr>
        <xdr:cNvPr id="62" name="TextBox 100"/>
        <xdr:cNvSpPr txBox="1">
          <a:spLocks noChangeArrowheads="1"/>
        </xdr:cNvSpPr>
      </xdr:nvSpPr>
      <xdr:spPr bwMode="auto">
        <a:xfrm>
          <a:off x="6015038" y="7466922"/>
          <a:ext cx="870176" cy="1255257"/>
        </a:xfrm>
        <a:prstGeom prst="rect">
          <a:avLst/>
        </a:prstGeom>
        <a:noFill/>
        <a:ln w="9525">
          <a:solidFill>
            <a:schemeClr val="accent1"/>
          </a:solidFill>
          <a:miter lim="800000"/>
          <a:headEnd/>
          <a:tailEnd/>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latin typeface="Palatino Linotype" pitchFamily="18" charset="0"/>
            </a:rPr>
            <a:t>Revenue water</a:t>
          </a:r>
        </a:p>
      </xdr:txBody>
    </xdr:sp>
    <xdr:clientData/>
  </xdr:twoCellAnchor>
  <xdr:twoCellAnchor>
    <xdr:from>
      <xdr:col>4</xdr:col>
      <xdr:colOff>653164</xdr:colOff>
      <xdr:row>46</xdr:row>
      <xdr:rowOff>108405</xdr:rowOff>
    </xdr:from>
    <xdr:to>
      <xdr:col>4</xdr:col>
      <xdr:colOff>1391580</xdr:colOff>
      <xdr:row>48</xdr:row>
      <xdr:rowOff>162380</xdr:rowOff>
    </xdr:to>
    <xdr:grpSp>
      <xdr:nvGrpSpPr>
        <xdr:cNvPr id="61" name="Group 60"/>
        <xdr:cNvGrpSpPr>
          <a:grpSpLocks/>
        </xdr:cNvGrpSpPr>
      </xdr:nvGrpSpPr>
      <xdr:grpSpPr bwMode="auto">
        <a:xfrm>
          <a:off x="3769200" y="9538155"/>
          <a:ext cx="738416" cy="434975"/>
          <a:chOff x="5864186" y="3356992"/>
          <a:chExt cx="738552" cy="435469"/>
        </a:xfrm>
      </xdr:grpSpPr>
      <xdr:pic>
        <xdr:nvPicPr>
          <xdr:cNvPr id="73" name="Picture 72" descr="D:\Proffessional\CRDU - PAS\format for water supply\autho.png"/>
          <xdr:cNvPicPr>
            <a:picLocks noChangeAspect="1" noChangeArrowheads="1"/>
          </xdr:cNvPicPr>
        </xdr:nvPicPr>
        <xdr:blipFill>
          <a:blip xmlns:r="http://schemas.openxmlformats.org/officeDocument/2006/relationships" r:embed="rId3" cstate="print"/>
          <a:srcRect/>
          <a:stretch>
            <a:fillRect/>
          </a:stretch>
        </xdr:blipFill>
        <xdr:spPr bwMode="auto">
          <a:xfrm>
            <a:off x="5864186" y="3373134"/>
            <a:ext cx="558144" cy="419327"/>
          </a:xfrm>
          <a:prstGeom prst="rect">
            <a:avLst/>
          </a:prstGeom>
          <a:noFill/>
          <a:ln w="9525">
            <a:noFill/>
            <a:miter lim="800000"/>
            <a:headEnd/>
            <a:tailEnd/>
          </a:ln>
        </xdr:spPr>
      </xdr:pic>
      <xdr:cxnSp macro="">
        <xdr:nvCxnSpPr>
          <xdr:cNvPr id="74" name="Straight Connector 73"/>
          <xdr:cNvCxnSpPr/>
        </xdr:nvCxnSpPr>
        <xdr:spPr>
          <a:xfrm>
            <a:off x="5922022" y="3356992"/>
            <a:ext cx="504920" cy="36077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nvGrpSpPr>
          <xdr:cNvPr id="75" name="Group 74"/>
          <xdr:cNvGrpSpPr>
            <a:grpSpLocks/>
          </xdr:cNvGrpSpPr>
        </xdr:nvGrpSpPr>
        <xdr:grpSpPr bwMode="auto">
          <a:xfrm>
            <a:off x="6356628" y="3429000"/>
            <a:ext cx="246110" cy="202954"/>
            <a:chOff x="6349332" y="2970959"/>
            <a:chExt cx="246110" cy="202954"/>
          </a:xfrm>
        </xdr:grpSpPr>
        <xdr:pic>
          <xdr:nvPicPr>
            <xdr:cNvPr id="76" name="Picture 75" descr="D:\Proffessional\CRDU - PAS\format for water supply\Indian_Rupee_symbol.png"/>
            <xdr:cNvPicPr>
              <a:picLocks noChangeAspect="1" noChangeArrowheads="1"/>
            </xdr:cNvPicPr>
          </xdr:nvPicPr>
          <xdr:blipFill>
            <a:blip xmlns:r="http://schemas.openxmlformats.org/officeDocument/2006/relationships" r:embed="rId2" cstate="print"/>
            <a:srcRect/>
            <a:stretch>
              <a:fillRect/>
            </a:stretch>
          </xdr:blipFill>
          <xdr:spPr bwMode="auto">
            <a:xfrm>
              <a:off x="6406438" y="2970959"/>
              <a:ext cx="137247" cy="202954"/>
            </a:xfrm>
            <a:prstGeom prst="rect">
              <a:avLst/>
            </a:prstGeom>
            <a:noFill/>
            <a:ln w="9525">
              <a:noFill/>
              <a:miter lim="800000"/>
              <a:headEnd/>
              <a:tailEnd/>
            </a:ln>
          </xdr:spPr>
        </xdr:pic>
        <xdr:cxnSp macro="">
          <xdr:nvCxnSpPr>
            <xdr:cNvPr id="77" name="Straight Connector 76"/>
            <xdr:cNvCxnSpPr/>
          </xdr:nvCxnSpPr>
          <xdr:spPr>
            <a:xfrm>
              <a:off x="6349332" y="3024506"/>
              <a:ext cx="246110" cy="10171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639536</xdr:colOff>
      <xdr:row>43</xdr:row>
      <xdr:rowOff>22905</xdr:rowOff>
    </xdr:from>
    <xdr:to>
      <xdr:col>7</xdr:col>
      <xdr:colOff>54428</xdr:colOff>
      <xdr:row>58</xdr:row>
      <xdr:rowOff>163286</xdr:rowOff>
    </xdr:to>
    <xdr:sp macro="" textlink="">
      <xdr:nvSpPr>
        <xdr:cNvPr id="63" name="TextBox 101"/>
        <xdr:cNvSpPr txBox="1">
          <a:spLocks noChangeArrowheads="1"/>
        </xdr:cNvSpPr>
      </xdr:nvSpPr>
      <xdr:spPr bwMode="auto">
        <a:xfrm>
          <a:off x="5959929" y="8935584"/>
          <a:ext cx="925285" cy="2984273"/>
        </a:xfrm>
        <a:prstGeom prst="rect">
          <a:avLst/>
        </a:prstGeom>
        <a:noFill/>
        <a:ln w="9525">
          <a:solidFill>
            <a:srgbClr val="FF0000"/>
          </a:solidFill>
          <a:miter lim="800000"/>
          <a:headEnd/>
          <a:tailEnd/>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sz="1400">
            <a:solidFill>
              <a:srgbClr val="FF0000"/>
            </a:solidFill>
            <a:latin typeface="Palatino Linotype" pitchFamily="18" charset="0"/>
          </a:endParaRPr>
        </a:p>
        <a:p>
          <a:pPr algn="ctr"/>
          <a:endParaRPr lang="en-US" sz="1400">
            <a:solidFill>
              <a:srgbClr val="FF0000"/>
            </a:solidFill>
            <a:latin typeface="Palatino Linotype" pitchFamily="18" charset="0"/>
          </a:endParaRPr>
        </a:p>
        <a:p>
          <a:pPr algn="ctr"/>
          <a:endParaRPr lang="en-US" sz="1400">
            <a:solidFill>
              <a:srgbClr val="FF0000"/>
            </a:solidFill>
            <a:latin typeface="Palatino Linotype" pitchFamily="18" charset="0"/>
          </a:endParaRPr>
        </a:p>
        <a:p>
          <a:pPr algn="ctr"/>
          <a:endParaRPr lang="en-US" sz="1400">
            <a:solidFill>
              <a:srgbClr val="FF0000"/>
            </a:solidFill>
            <a:latin typeface="Palatino Linotype" pitchFamily="18" charset="0"/>
          </a:endParaRPr>
        </a:p>
        <a:p>
          <a:pPr algn="ctr"/>
          <a:r>
            <a:rPr lang="en-US" sz="1400">
              <a:solidFill>
                <a:srgbClr val="FF0000"/>
              </a:solidFill>
              <a:latin typeface="Palatino Linotype" pitchFamily="18" charset="0"/>
            </a:rPr>
            <a:t>Non revenue water</a:t>
          </a:r>
        </a:p>
        <a:p>
          <a:pPr algn="ctr"/>
          <a:endParaRPr lang="en-US" sz="1400">
            <a:solidFill>
              <a:srgbClr val="FF0000"/>
            </a:solidFill>
            <a:latin typeface="Palatino Linotype" pitchFamily="18" charset="0"/>
          </a:endParaRPr>
        </a:p>
        <a:p>
          <a:pPr algn="ctr"/>
          <a:endParaRPr lang="en-US" sz="1400">
            <a:solidFill>
              <a:srgbClr val="FF0000"/>
            </a:solidFill>
            <a:latin typeface="Palatino Linotype" pitchFamily="18" charset="0"/>
          </a:endParaRPr>
        </a:p>
        <a:p>
          <a:pPr algn="ctr"/>
          <a:endParaRPr lang="en-US" sz="1400">
            <a:solidFill>
              <a:srgbClr val="FF0000"/>
            </a:solidFill>
            <a:latin typeface="Palatino Linotype" pitchFamily="18" charset="0"/>
          </a:endParaRPr>
        </a:p>
        <a:p>
          <a:pPr algn="ctr"/>
          <a:endParaRPr lang="en-US" sz="1400">
            <a:solidFill>
              <a:srgbClr val="FF0000"/>
            </a:solidFill>
            <a:latin typeface="Palatino Linotype" pitchFamily="18" charset="0"/>
          </a:endParaRPr>
        </a:p>
      </xdr:txBody>
    </xdr:sp>
    <xdr:clientData/>
  </xdr:twoCellAnchor>
  <xdr:twoCellAnchor>
    <xdr:from>
      <xdr:col>0</xdr:col>
      <xdr:colOff>0</xdr:colOff>
      <xdr:row>32</xdr:row>
      <xdr:rowOff>157615</xdr:rowOff>
    </xdr:from>
    <xdr:to>
      <xdr:col>3</xdr:col>
      <xdr:colOff>476250</xdr:colOff>
      <xdr:row>34</xdr:row>
      <xdr:rowOff>180380</xdr:rowOff>
    </xdr:to>
    <xdr:sp macro="" textlink="">
      <xdr:nvSpPr>
        <xdr:cNvPr id="65" name="TextBox 107"/>
        <xdr:cNvSpPr txBox="1"/>
      </xdr:nvSpPr>
      <xdr:spPr>
        <a:xfrm>
          <a:off x="0" y="6825115"/>
          <a:ext cx="2503714" cy="403765"/>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lang="en-US" b="1">
              <a:solidFill>
                <a:schemeClr val="accent1">
                  <a:lumMod val="50000"/>
                </a:schemeClr>
              </a:solidFill>
              <a:latin typeface="Palatino Linotype" pitchFamily="18" charset="0"/>
              <a:cs typeface="+mn-cs"/>
            </a:rPr>
            <a:t>System input volume</a:t>
          </a:r>
        </a:p>
      </xdr:txBody>
    </xdr:sp>
    <xdr:clientData/>
  </xdr:twoCellAnchor>
  <xdr:twoCellAnchor>
    <xdr:from>
      <xdr:col>4</xdr:col>
      <xdr:colOff>2085294</xdr:colOff>
      <xdr:row>32</xdr:row>
      <xdr:rowOff>176893</xdr:rowOff>
    </xdr:from>
    <xdr:to>
      <xdr:col>7</xdr:col>
      <xdr:colOff>244701</xdr:colOff>
      <xdr:row>35</xdr:row>
      <xdr:rowOff>9158</xdr:rowOff>
    </xdr:to>
    <xdr:sp macro="" textlink="">
      <xdr:nvSpPr>
        <xdr:cNvPr id="66" name="TextBox 108"/>
        <xdr:cNvSpPr txBox="1"/>
      </xdr:nvSpPr>
      <xdr:spPr>
        <a:xfrm>
          <a:off x="5201330" y="6844393"/>
          <a:ext cx="1874157" cy="403765"/>
        </a:xfrm>
        <a:prstGeom prst="rect">
          <a:avLst/>
        </a:prstGeom>
        <a:noFill/>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lang="en-US" b="1">
              <a:solidFill>
                <a:schemeClr val="accent1">
                  <a:lumMod val="50000"/>
                </a:schemeClr>
              </a:solidFill>
              <a:latin typeface="Palatino Linotype" pitchFamily="18" charset="0"/>
              <a:cs typeface="+mn-cs"/>
            </a:rPr>
            <a:t>Revenue water</a:t>
          </a:r>
        </a:p>
      </xdr:txBody>
    </xdr:sp>
    <xdr:clientData/>
  </xdr:twoCellAnchor>
  <xdr:twoCellAnchor>
    <xdr:from>
      <xdr:col>3</xdr:col>
      <xdr:colOff>435655</xdr:colOff>
      <xdr:row>34</xdr:row>
      <xdr:rowOff>0</xdr:rowOff>
    </xdr:from>
    <xdr:to>
      <xdr:col>4</xdr:col>
      <xdr:colOff>2081893</xdr:colOff>
      <xdr:row>34</xdr:row>
      <xdr:rowOff>25853</xdr:rowOff>
    </xdr:to>
    <xdr:cxnSp macro="">
      <xdr:nvCxnSpPr>
        <xdr:cNvPr id="67" name="Straight Connector 66"/>
        <xdr:cNvCxnSpPr/>
      </xdr:nvCxnSpPr>
      <xdr:spPr>
        <a:xfrm flipV="1">
          <a:off x="2463119" y="7048500"/>
          <a:ext cx="2734810" cy="25853"/>
        </a:xfrm>
        <a:prstGeom prst="line">
          <a:avLst/>
        </a:prstGeom>
        <a:ln>
          <a:prstDash val="sysDash"/>
          <a:tailEnd type="stealth"/>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2</xdr:col>
      <xdr:colOff>414497</xdr:colOff>
      <xdr:row>45</xdr:row>
      <xdr:rowOff>85910</xdr:rowOff>
    </xdr:from>
    <xdr:to>
      <xdr:col>2</xdr:col>
      <xdr:colOff>922072</xdr:colOff>
      <xdr:row>52</xdr:row>
      <xdr:rowOff>108857</xdr:rowOff>
    </xdr:to>
    <xdr:sp macro="" textlink="">
      <xdr:nvSpPr>
        <xdr:cNvPr id="68" name="Rectangle 67"/>
        <xdr:cNvSpPr>
          <a:spLocks noChangeArrowheads="1"/>
        </xdr:cNvSpPr>
      </xdr:nvSpPr>
      <xdr:spPr bwMode="auto">
        <a:xfrm rot="16200000">
          <a:off x="1105847" y="9300560"/>
          <a:ext cx="1247590" cy="507575"/>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solidFill>
                <a:srgbClr val="FF0000"/>
              </a:solidFill>
              <a:latin typeface="Palatino Linotype" pitchFamily="18" charset="0"/>
            </a:rPr>
            <a:t>Lossess</a:t>
          </a:r>
          <a:r>
            <a:rPr lang="en-US" sz="1200" baseline="0">
              <a:solidFill>
                <a:srgbClr val="FF0000"/>
              </a:solidFill>
              <a:latin typeface="Palatino Linotype" pitchFamily="18" charset="0"/>
            </a:rPr>
            <a:t> from WTP to WDS</a:t>
          </a:r>
          <a:endParaRPr lang="en-US" sz="1200">
            <a:solidFill>
              <a:srgbClr val="FF0000"/>
            </a:solidFill>
            <a:latin typeface="Constantia" pitchFamily="18" charset="0"/>
          </a:endParaRPr>
        </a:p>
      </xdr:txBody>
    </xdr:sp>
    <xdr:clientData/>
  </xdr:twoCellAnchor>
  <xdr:twoCellAnchor>
    <xdr:from>
      <xdr:col>4</xdr:col>
      <xdr:colOff>612322</xdr:colOff>
      <xdr:row>55</xdr:row>
      <xdr:rowOff>126546</xdr:rowOff>
    </xdr:from>
    <xdr:to>
      <xdr:col>5</xdr:col>
      <xdr:colOff>544287</xdr:colOff>
      <xdr:row>57</xdr:row>
      <xdr:rowOff>190499</xdr:rowOff>
    </xdr:to>
    <xdr:sp macro="" textlink="">
      <xdr:nvSpPr>
        <xdr:cNvPr id="69" name="Rectangle 68"/>
        <xdr:cNvSpPr>
          <a:spLocks noChangeArrowheads="1"/>
        </xdr:cNvSpPr>
      </xdr:nvSpPr>
      <xdr:spPr bwMode="auto">
        <a:xfrm>
          <a:off x="3782786" y="11161939"/>
          <a:ext cx="2136322" cy="444953"/>
        </a:xfrm>
        <a:prstGeom prst="rect">
          <a:avLst/>
        </a:prstGeom>
        <a:noFill/>
        <a:ln w="9525">
          <a:noFill/>
          <a:miter lim="800000"/>
          <a:headEnd/>
          <a:tailEnd/>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solidFill>
                <a:srgbClr val="FF0000"/>
              </a:solidFill>
              <a:latin typeface="Palatino Linotype" pitchFamily="18" charset="0"/>
            </a:rPr>
            <a:t>Leakage on distribution line and at service connections</a:t>
          </a:r>
          <a:endParaRPr lang="en-US" sz="1200">
            <a:solidFill>
              <a:srgbClr val="FF0000"/>
            </a:solidFill>
            <a:latin typeface="Constantia" pitchFamily="18" charset="0"/>
          </a:endParaRPr>
        </a:p>
      </xdr:txBody>
    </xdr:sp>
    <xdr:clientData/>
  </xdr:twoCellAnchor>
  <xdr:twoCellAnchor>
    <xdr:from>
      <xdr:col>4</xdr:col>
      <xdr:colOff>602570</xdr:colOff>
      <xdr:row>49</xdr:row>
      <xdr:rowOff>63954</xdr:rowOff>
    </xdr:from>
    <xdr:to>
      <xdr:col>5</xdr:col>
      <xdr:colOff>612323</xdr:colOff>
      <xdr:row>52</xdr:row>
      <xdr:rowOff>29</xdr:rowOff>
    </xdr:to>
    <xdr:sp macro="" textlink="">
      <xdr:nvSpPr>
        <xdr:cNvPr id="70" name="Rectangle 69"/>
        <xdr:cNvSpPr>
          <a:spLocks noChangeArrowheads="1"/>
        </xdr:cNvSpPr>
      </xdr:nvSpPr>
      <xdr:spPr bwMode="auto">
        <a:xfrm>
          <a:off x="3773034" y="9929133"/>
          <a:ext cx="2214110" cy="507575"/>
        </a:xfrm>
        <a:prstGeom prst="rect">
          <a:avLst/>
        </a:prstGeom>
        <a:noFill/>
        <a:ln w="9525">
          <a:noFill/>
          <a:miter lim="800000"/>
          <a:headEnd/>
          <a:tailEnd/>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solidFill>
                <a:srgbClr val="FF0000"/>
              </a:solidFill>
              <a:latin typeface="Palatino Linotype" pitchFamily="18" charset="0"/>
            </a:rPr>
            <a:t>Leakage on transmission  mains</a:t>
          </a:r>
          <a:endParaRPr lang="en-US" sz="1200">
            <a:solidFill>
              <a:srgbClr val="FF0000"/>
            </a:solidFill>
            <a:latin typeface="Constantia" pitchFamily="18" charset="0"/>
          </a:endParaRPr>
        </a:p>
      </xdr:txBody>
    </xdr:sp>
    <xdr:clientData/>
  </xdr:twoCellAnchor>
  <xdr:twoCellAnchor>
    <xdr:from>
      <xdr:col>0</xdr:col>
      <xdr:colOff>40818</xdr:colOff>
      <xdr:row>36</xdr:row>
      <xdr:rowOff>114061</xdr:rowOff>
    </xdr:from>
    <xdr:to>
      <xdr:col>4</xdr:col>
      <xdr:colOff>272144</xdr:colOff>
      <xdr:row>45</xdr:row>
      <xdr:rowOff>81200</xdr:rowOff>
    </xdr:to>
    <xdr:grpSp>
      <xdr:nvGrpSpPr>
        <xdr:cNvPr id="93" name="Group 92"/>
        <xdr:cNvGrpSpPr/>
      </xdr:nvGrpSpPr>
      <xdr:grpSpPr>
        <a:xfrm>
          <a:off x="40818" y="7638811"/>
          <a:ext cx="3347362" cy="1681639"/>
          <a:chOff x="295692" y="8264741"/>
          <a:chExt cx="3088128" cy="1681639"/>
        </a:xfrm>
      </xdr:grpSpPr>
      <xdr:grpSp>
        <xdr:nvGrpSpPr>
          <xdr:cNvPr id="47" name="Group 46"/>
          <xdr:cNvGrpSpPr>
            <a:grpSpLocks/>
          </xdr:cNvGrpSpPr>
        </xdr:nvGrpSpPr>
        <xdr:grpSpPr bwMode="auto">
          <a:xfrm>
            <a:off x="295692" y="8358641"/>
            <a:ext cx="2124634" cy="1528763"/>
            <a:chOff x="601091" y="2278088"/>
            <a:chExt cx="3771510" cy="2046474"/>
          </a:xfrm>
        </xdr:grpSpPr>
        <xdr:pic>
          <xdr:nvPicPr>
            <xdr:cNvPr id="89" name="Picture 88" descr="C:\Users\Raunak\Desktop\ddq.png"/>
            <xdr:cNvPicPr>
              <a:picLocks noChangeAspect="1" noChangeArrowheads="1"/>
            </xdr:cNvPicPr>
          </xdr:nvPicPr>
          <xdr:blipFill rotWithShape="1">
            <a:blip xmlns:r="http://schemas.openxmlformats.org/officeDocument/2006/relationships" r:embed="rId4" cstate="print"/>
            <a:srcRect l="41039" r="36079"/>
            <a:stretch/>
          </xdr:blipFill>
          <xdr:spPr bwMode="auto">
            <a:xfrm>
              <a:off x="3214679" y="2278088"/>
              <a:ext cx="1157922" cy="2046474"/>
            </a:xfrm>
            <a:prstGeom prst="rect">
              <a:avLst/>
            </a:prstGeom>
            <a:noFill/>
            <a:ln w="9525">
              <a:noFill/>
              <a:miter lim="800000"/>
              <a:headEnd/>
              <a:tailEnd/>
            </a:ln>
          </xdr:spPr>
        </xdr:pic>
        <xdr:pic>
          <xdr:nvPicPr>
            <xdr:cNvPr id="90" name="Picture 89" descr="C:\Users\Raunak\Desktop\ddq.png"/>
            <xdr:cNvPicPr>
              <a:picLocks noChangeAspect="1" noChangeArrowheads="1"/>
            </xdr:cNvPicPr>
          </xdr:nvPicPr>
          <xdr:blipFill>
            <a:blip xmlns:r="http://schemas.openxmlformats.org/officeDocument/2006/relationships" r:embed="rId5" cstate="print"/>
            <a:srcRect r="72653"/>
            <a:stretch>
              <a:fillRect/>
            </a:stretch>
          </xdr:blipFill>
          <xdr:spPr bwMode="auto">
            <a:xfrm>
              <a:off x="601091" y="2278088"/>
              <a:ext cx="1671126" cy="2046474"/>
            </a:xfrm>
            <a:prstGeom prst="rect">
              <a:avLst/>
            </a:prstGeom>
            <a:noFill/>
            <a:ln w="9525">
              <a:noFill/>
              <a:miter lim="800000"/>
              <a:headEnd/>
              <a:tailEnd/>
            </a:ln>
          </xdr:spPr>
        </xdr:pic>
        <xdr:pic>
          <xdr:nvPicPr>
            <xdr:cNvPr id="91" name="Picture 90"/>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lum contrast="10000"/>
            </a:blip>
            <a:srcRect l="33492" t="30273" r="43448" b="39453"/>
            <a:stretch>
              <a:fillRect/>
            </a:stretch>
          </xdr:blipFill>
          <xdr:spPr bwMode="auto">
            <a:xfrm>
              <a:off x="2214546" y="3293744"/>
              <a:ext cx="1071570" cy="790921"/>
            </a:xfrm>
            <a:prstGeom prst="rect">
              <a:avLst/>
            </a:prstGeom>
            <a:noFill/>
            <a:ln w="9525">
              <a:noFill/>
              <a:miter lim="800000"/>
              <a:headEnd/>
              <a:tailEnd/>
            </a:ln>
          </xdr:spPr>
        </xdr:pic>
      </xdr:grpSp>
      <xdr:pic>
        <xdr:nvPicPr>
          <xdr:cNvPr id="92" name="Picture 91" descr="C:\Users\Raunak\Desktop\ddq.png"/>
          <xdr:cNvPicPr>
            <a:picLocks noChangeAspect="1" noChangeArrowheads="1"/>
          </xdr:cNvPicPr>
        </xdr:nvPicPr>
        <xdr:blipFill rotWithShape="1">
          <a:blip xmlns:r="http://schemas.openxmlformats.org/officeDocument/2006/relationships" r:embed="rId4" cstate="print"/>
          <a:srcRect l="63900" r="12315"/>
          <a:stretch/>
        </xdr:blipFill>
        <xdr:spPr bwMode="auto">
          <a:xfrm>
            <a:off x="2336241" y="8264741"/>
            <a:ext cx="1047579" cy="1681639"/>
          </a:xfrm>
          <a:prstGeom prst="rect">
            <a:avLst/>
          </a:prstGeom>
          <a:noFill/>
          <a:ln w="9525">
            <a:noFill/>
            <a:miter lim="800000"/>
            <a:headEnd/>
            <a:tailEnd/>
          </a:ln>
        </xdr:spPr>
      </xdr:pic>
    </xdr:grpSp>
    <xdr:clientData/>
  </xdr:twoCellAnchor>
  <xdr:twoCellAnchor>
    <xdr:from>
      <xdr:col>1</xdr:col>
      <xdr:colOff>485934</xdr:colOff>
      <xdr:row>45</xdr:row>
      <xdr:rowOff>113793</xdr:rowOff>
    </xdr:from>
    <xdr:to>
      <xdr:col>2</xdr:col>
      <xdr:colOff>68223</xdr:colOff>
      <xdr:row>52</xdr:row>
      <xdr:rowOff>256326</xdr:rowOff>
    </xdr:to>
    <xdr:sp macro="" textlink="">
      <xdr:nvSpPr>
        <xdr:cNvPr id="72" name="Rectangle 71"/>
        <xdr:cNvSpPr>
          <a:spLocks noChangeArrowheads="1"/>
        </xdr:cNvSpPr>
      </xdr:nvSpPr>
      <xdr:spPr bwMode="auto">
        <a:xfrm rot="16200000">
          <a:off x="273848" y="9687593"/>
          <a:ext cx="1367176" cy="507575"/>
        </a:xfrm>
        <a:prstGeom prst="rect">
          <a:avLst/>
        </a:prstGeom>
        <a:noFill/>
        <a:ln w="9525">
          <a:noFill/>
          <a:miter lim="800000"/>
          <a:headEnd/>
          <a:tailEnd/>
        </a:ln>
      </xdr:spPr>
      <xdr:txBody>
        <a:bodyPr wrap="square" anchor="ctr">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200">
              <a:solidFill>
                <a:srgbClr val="FF0000"/>
              </a:solidFill>
              <a:latin typeface="Palatino Linotype" pitchFamily="18" charset="0"/>
            </a:rPr>
            <a:t>Lossess from source to WTP</a:t>
          </a:r>
          <a:endParaRPr lang="en-US" sz="1200">
            <a:solidFill>
              <a:srgbClr val="FF0000"/>
            </a:solidFill>
            <a:latin typeface="Constantia" pitchFamily="18" charset="0"/>
          </a:endParaRPr>
        </a:p>
      </xdr:txBody>
    </xdr:sp>
    <xdr:clientData/>
  </xdr:twoCellAnchor>
  <xdr:twoCellAnchor>
    <xdr:from>
      <xdr:col>4</xdr:col>
      <xdr:colOff>625929</xdr:colOff>
      <xdr:row>52</xdr:row>
      <xdr:rowOff>136073</xdr:rowOff>
    </xdr:from>
    <xdr:to>
      <xdr:col>5</xdr:col>
      <xdr:colOff>557894</xdr:colOff>
      <xdr:row>54</xdr:row>
      <xdr:rowOff>108859</xdr:rowOff>
    </xdr:to>
    <xdr:sp macro="" textlink="">
      <xdr:nvSpPr>
        <xdr:cNvPr id="106" name="Rectangle 105"/>
        <xdr:cNvSpPr>
          <a:spLocks noChangeArrowheads="1"/>
        </xdr:cNvSpPr>
      </xdr:nvSpPr>
      <xdr:spPr bwMode="auto">
        <a:xfrm>
          <a:off x="3796393" y="10463894"/>
          <a:ext cx="2136322" cy="449036"/>
        </a:xfrm>
        <a:prstGeom prst="rect">
          <a:avLst/>
        </a:prstGeom>
        <a:noFill/>
        <a:ln w="9525">
          <a:noFill/>
          <a:miter lim="800000"/>
          <a:headEnd/>
          <a:tailEnd/>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solidFill>
                <a:srgbClr val="FF0000"/>
              </a:solidFill>
              <a:latin typeface="Palatino Linotype" pitchFamily="18" charset="0"/>
            </a:rPr>
            <a:t>Leakage and overflows at storage tanks </a:t>
          </a:r>
          <a:endParaRPr lang="en-US" sz="1200">
            <a:solidFill>
              <a:srgbClr val="FF0000"/>
            </a:solidFill>
            <a:latin typeface="Constantia" pitchFamily="18" charset="0"/>
          </a:endParaRPr>
        </a:p>
      </xdr:txBody>
    </xdr:sp>
    <xdr:clientData/>
  </xdr:twoCellAnchor>
  <xdr:twoCellAnchor>
    <xdr:from>
      <xdr:col>1</xdr:col>
      <xdr:colOff>734786</xdr:colOff>
      <xdr:row>44</xdr:row>
      <xdr:rowOff>13607</xdr:rowOff>
    </xdr:from>
    <xdr:to>
      <xdr:col>1</xdr:col>
      <xdr:colOff>734786</xdr:colOff>
      <xdr:row>46</xdr:row>
      <xdr:rowOff>108857</xdr:rowOff>
    </xdr:to>
    <xdr:cxnSp macro="">
      <xdr:nvCxnSpPr>
        <xdr:cNvPr id="108" name="Straight Arrow Connector 107"/>
        <xdr:cNvCxnSpPr/>
      </xdr:nvCxnSpPr>
      <xdr:spPr>
        <a:xfrm>
          <a:off x="952500" y="8967107"/>
          <a:ext cx="0" cy="476250"/>
        </a:xfrm>
        <a:prstGeom prst="straightConnector1">
          <a:avLst/>
        </a:prstGeom>
        <a:ln>
          <a:prstDash val="dash"/>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680357</xdr:colOff>
      <xdr:row>43</xdr:row>
      <xdr:rowOff>54429</xdr:rowOff>
    </xdr:from>
    <xdr:to>
      <xdr:col>2</xdr:col>
      <xdr:colOff>680357</xdr:colOff>
      <xdr:row>46</xdr:row>
      <xdr:rowOff>95250</xdr:rowOff>
    </xdr:to>
    <xdr:cxnSp macro="">
      <xdr:nvCxnSpPr>
        <xdr:cNvPr id="111" name="Straight Arrow Connector 110"/>
        <xdr:cNvCxnSpPr/>
      </xdr:nvCxnSpPr>
      <xdr:spPr>
        <a:xfrm>
          <a:off x="1741714" y="8518072"/>
          <a:ext cx="0" cy="612321"/>
        </a:xfrm>
        <a:prstGeom prst="straightConnector1">
          <a:avLst/>
        </a:prstGeom>
        <a:ln>
          <a:prstDash val="dash"/>
          <a:tailEnd type="triangle"/>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xdr:col>
      <xdr:colOff>258537</xdr:colOff>
      <xdr:row>55</xdr:row>
      <xdr:rowOff>13606</xdr:rowOff>
    </xdr:from>
    <xdr:ext cx="2054678" cy="436786"/>
    <xdr:sp macro="" textlink="">
      <xdr:nvSpPr>
        <xdr:cNvPr id="3" name="TextBox 2">
          <a:hlinkClick xmlns:r="http://schemas.openxmlformats.org/officeDocument/2006/relationships" r:id="rId7"/>
        </xdr:cNvPr>
        <xdr:cNvSpPr txBox="1"/>
      </xdr:nvSpPr>
      <xdr:spPr>
        <a:xfrm>
          <a:off x="476251" y="10749642"/>
          <a:ext cx="2054678" cy="436786"/>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t>Measures to reduce NRW components</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2181225</xdr:colOff>
      <xdr:row>2</xdr:row>
      <xdr:rowOff>1504950</xdr:rowOff>
    </xdr:from>
    <xdr:to>
      <xdr:col>1</xdr:col>
      <xdr:colOff>1533525</xdr:colOff>
      <xdr:row>3</xdr:row>
      <xdr:rowOff>0</xdr:rowOff>
    </xdr:to>
    <xdr:sp macro="" textlink="">
      <xdr:nvSpPr>
        <xdr:cNvPr id="6" name="Rectangle 5">
          <a:hlinkClick xmlns:r="http://schemas.openxmlformats.org/officeDocument/2006/relationships" r:id="rId1"/>
        </xdr:cNvPr>
        <xdr:cNvSpPr/>
      </xdr:nvSpPr>
      <xdr:spPr>
        <a:xfrm>
          <a:off x="2181225" y="1933575"/>
          <a:ext cx="1543050" cy="209550"/>
        </a:xfrm>
        <a:prstGeom prst="rect">
          <a:avLst/>
        </a:prstGeom>
        <a:solidFill>
          <a:srgbClr val="85A7D1">
            <a:alpha val="3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xdr:row>
      <xdr:rowOff>466725</xdr:rowOff>
    </xdr:from>
    <xdr:to>
      <xdr:col>1</xdr:col>
      <xdr:colOff>1543050</xdr:colOff>
      <xdr:row>3</xdr:row>
      <xdr:rowOff>676275</xdr:rowOff>
    </xdr:to>
    <xdr:sp macro="" textlink="">
      <xdr:nvSpPr>
        <xdr:cNvPr id="7" name="Rectangle 6">
          <a:hlinkClick xmlns:r="http://schemas.openxmlformats.org/officeDocument/2006/relationships" r:id="rId1"/>
        </xdr:cNvPr>
        <xdr:cNvSpPr/>
      </xdr:nvSpPr>
      <xdr:spPr>
        <a:xfrm>
          <a:off x="2190750" y="2609850"/>
          <a:ext cx="1543050" cy="209550"/>
        </a:xfrm>
        <a:prstGeom prst="rect">
          <a:avLst/>
        </a:prstGeom>
        <a:solidFill>
          <a:srgbClr val="85A7D1">
            <a:alpha val="3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6</xdr:row>
      <xdr:rowOff>1905000</xdr:rowOff>
    </xdr:from>
    <xdr:to>
      <xdr:col>1</xdr:col>
      <xdr:colOff>1543050</xdr:colOff>
      <xdr:row>7</xdr:row>
      <xdr:rowOff>19050</xdr:rowOff>
    </xdr:to>
    <xdr:sp macro="" textlink="">
      <xdr:nvSpPr>
        <xdr:cNvPr id="9" name="Rectangle 8">
          <a:hlinkClick xmlns:r="http://schemas.openxmlformats.org/officeDocument/2006/relationships" r:id="rId1"/>
        </xdr:cNvPr>
        <xdr:cNvSpPr/>
      </xdr:nvSpPr>
      <xdr:spPr>
        <a:xfrm>
          <a:off x="2190750" y="8239125"/>
          <a:ext cx="1543050" cy="209550"/>
        </a:xfrm>
        <a:prstGeom prst="rect">
          <a:avLst/>
        </a:prstGeom>
        <a:solidFill>
          <a:srgbClr val="85A7D1">
            <a:alpha val="3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7</xdr:row>
      <xdr:rowOff>476250</xdr:rowOff>
    </xdr:from>
    <xdr:to>
      <xdr:col>1</xdr:col>
      <xdr:colOff>1552575</xdr:colOff>
      <xdr:row>7</xdr:row>
      <xdr:rowOff>685800</xdr:rowOff>
    </xdr:to>
    <xdr:sp macro="" textlink="">
      <xdr:nvSpPr>
        <xdr:cNvPr id="10" name="Rectangle 9">
          <a:hlinkClick xmlns:r="http://schemas.openxmlformats.org/officeDocument/2006/relationships" r:id="rId1"/>
        </xdr:cNvPr>
        <xdr:cNvSpPr/>
      </xdr:nvSpPr>
      <xdr:spPr>
        <a:xfrm>
          <a:off x="2200275" y="8905875"/>
          <a:ext cx="1543050" cy="209550"/>
        </a:xfrm>
        <a:prstGeom prst="rect">
          <a:avLst/>
        </a:prstGeom>
        <a:solidFill>
          <a:srgbClr val="85A7D1">
            <a:alpha val="3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8</xdr:row>
      <xdr:rowOff>942975</xdr:rowOff>
    </xdr:from>
    <xdr:to>
      <xdr:col>1</xdr:col>
      <xdr:colOff>1552575</xdr:colOff>
      <xdr:row>9</xdr:row>
      <xdr:rowOff>9525</xdr:rowOff>
    </xdr:to>
    <xdr:sp macro="" textlink="">
      <xdr:nvSpPr>
        <xdr:cNvPr id="11" name="Rectangle 10">
          <a:hlinkClick xmlns:r="http://schemas.openxmlformats.org/officeDocument/2006/relationships" r:id="rId1"/>
        </xdr:cNvPr>
        <xdr:cNvSpPr/>
      </xdr:nvSpPr>
      <xdr:spPr>
        <a:xfrm>
          <a:off x="2200275" y="10134600"/>
          <a:ext cx="1543050" cy="209550"/>
        </a:xfrm>
        <a:prstGeom prst="rect">
          <a:avLst/>
        </a:prstGeom>
        <a:solidFill>
          <a:srgbClr val="85A7D1">
            <a:alpha val="3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5</xdr:row>
      <xdr:rowOff>361950</xdr:rowOff>
    </xdr:from>
    <xdr:to>
      <xdr:col>1</xdr:col>
      <xdr:colOff>1552575</xdr:colOff>
      <xdr:row>6</xdr:row>
      <xdr:rowOff>0</xdr:rowOff>
    </xdr:to>
    <xdr:sp macro="" textlink="">
      <xdr:nvSpPr>
        <xdr:cNvPr id="12" name="Rectangle 11">
          <a:hlinkClick xmlns:r="http://schemas.openxmlformats.org/officeDocument/2006/relationships" r:id="rId1"/>
        </xdr:cNvPr>
        <xdr:cNvSpPr/>
      </xdr:nvSpPr>
      <xdr:spPr>
        <a:xfrm>
          <a:off x="2200275" y="6124575"/>
          <a:ext cx="1543050" cy="209550"/>
        </a:xfrm>
        <a:prstGeom prst="rect">
          <a:avLst/>
        </a:prstGeom>
        <a:solidFill>
          <a:srgbClr val="85A7D1">
            <a:alpha val="3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2181225</xdr:colOff>
      <xdr:row>4</xdr:row>
      <xdr:rowOff>2647950</xdr:rowOff>
    </xdr:from>
    <xdr:to>
      <xdr:col>1</xdr:col>
      <xdr:colOff>1533525</xdr:colOff>
      <xdr:row>5</xdr:row>
      <xdr:rowOff>0</xdr:rowOff>
    </xdr:to>
    <xdr:sp macro="" textlink="">
      <xdr:nvSpPr>
        <xdr:cNvPr id="13" name="Rectangle 12">
          <a:hlinkClick xmlns:r="http://schemas.openxmlformats.org/officeDocument/2006/relationships" r:id="rId1"/>
        </xdr:cNvPr>
        <xdr:cNvSpPr/>
      </xdr:nvSpPr>
      <xdr:spPr>
        <a:xfrm>
          <a:off x="2181225" y="5553075"/>
          <a:ext cx="1543050" cy="209550"/>
        </a:xfrm>
        <a:prstGeom prst="rect">
          <a:avLst/>
        </a:prstGeom>
        <a:solidFill>
          <a:srgbClr val="85A7D1">
            <a:alpha val="34902"/>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37"/>
  <sheetViews>
    <sheetView tabSelected="1" zoomScale="40" zoomScaleNormal="40" workbookViewId="0">
      <selection activeCell="M25" sqref="M25"/>
    </sheetView>
  </sheetViews>
  <sheetFormatPr defaultRowHeight="15" x14ac:dyDescent="0.25"/>
  <cols>
    <col min="1" max="1" width="9.140625" style="118"/>
    <col min="2" max="2" width="12.28515625" style="118" bestFit="1" customWidth="1"/>
    <col min="3" max="16384" width="9.140625" style="118"/>
  </cols>
  <sheetData>
    <row r="6" spans="2:2" ht="61.5" x14ac:dyDescent="0.9">
      <c r="B6" s="119" t="s">
        <v>152</v>
      </c>
    </row>
    <row r="7" spans="2:2" ht="61.5" x14ac:dyDescent="0.9">
      <c r="B7" s="119" t="s">
        <v>153</v>
      </c>
    </row>
    <row r="8" spans="2:2" s="121" customFormat="1" ht="11.25" x14ac:dyDescent="0.2">
      <c r="B8" s="120"/>
    </row>
    <row r="9" spans="2:2" s="121" customFormat="1" ht="11.25" x14ac:dyDescent="0.2">
      <c r="B9" s="120"/>
    </row>
    <row r="10" spans="2:2" ht="61.5" x14ac:dyDescent="0.9">
      <c r="B10" s="119" t="s">
        <v>154</v>
      </c>
    </row>
    <row r="37" spans="2:2" ht="33.75" x14ac:dyDescent="0.5">
      <c r="B37" s="122">
        <v>2016</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0"/>
  <sheetViews>
    <sheetView showGridLines="0" view="pageBreakPreview" zoomScaleNormal="80" zoomScaleSheetLayoutView="100" workbookViewId="0">
      <selection sqref="A1:XFD1"/>
    </sheetView>
  </sheetViews>
  <sheetFormatPr defaultRowHeight="15" x14ac:dyDescent="0.25"/>
  <cols>
    <col min="1" max="1" width="65.42578125" style="7" customWidth="1"/>
    <col min="2" max="2" width="12.7109375" style="7" customWidth="1"/>
    <col min="3" max="5" width="9.140625" style="7"/>
    <col min="6" max="6" width="16.42578125" style="7" customWidth="1"/>
    <col min="7" max="7" width="15.5703125" style="7" customWidth="1"/>
    <col min="8" max="16384" width="9.140625" style="7"/>
  </cols>
  <sheetData>
    <row r="1" spans="1:4" ht="31.5" customHeight="1" x14ac:dyDescent="0.25">
      <c r="A1" s="117" t="s">
        <v>150</v>
      </c>
      <c r="B1" s="117"/>
    </row>
    <row r="2" spans="1:4" ht="31.5" customHeight="1" thickBot="1" x14ac:dyDescent="0.3">
      <c r="A2" s="115" t="s">
        <v>151</v>
      </c>
      <c r="B2" s="116"/>
    </row>
    <row r="3" spans="1:4" ht="15.75" thickTop="1" x14ac:dyDescent="0.25">
      <c r="A3" s="127" t="s">
        <v>37</v>
      </c>
      <c r="B3" s="128"/>
    </row>
    <row r="4" spans="1:4" x14ac:dyDescent="0.25">
      <c r="A4" s="8" t="s">
        <v>38</v>
      </c>
      <c r="B4" s="11" t="s">
        <v>26</v>
      </c>
    </row>
    <row r="5" spans="1:4" x14ac:dyDescent="0.25">
      <c r="A5" s="9" t="s">
        <v>39</v>
      </c>
      <c r="B5" s="12">
        <v>2016</v>
      </c>
    </row>
    <row r="6" spans="1:4" ht="15.75" thickBot="1" x14ac:dyDescent="0.3">
      <c r="A6" s="9" t="s">
        <v>40</v>
      </c>
      <c r="B6" s="12"/>
    </row>
    <row r="7" spans="1:4" ht="15.75" thickTop="1" x14ac:dyDescent="0.25">
      <c r="A7" s="127" t="s">
        <v>85</v>
      </c>
      <c r="B7" s="128"/>
    </row>
    <row r="8" spans="1:4" x14ac:dyDescent="0.25">
      <c r="A8" s="9" t="s">
        <v>41</v>
      </c>
      <c r="B8" s="12"/>
    </row>
    <row r="9" spans="1:4" x14ac:dyDescent="0.25">
      <c r="A9" s="9" t="s">
        <v>42</v>
      </c>
      <c r="B9" s="12">
        <v>3</v>
      </c>
    </row>
    <row r="10" spans="1:4" x14ac:dyDescent="0.25">
      <c r="A10" s="9" t="s">
        <v>43</v>
      </c>
      <c r="B10" s="12"/>
    </row>
    <row r="11" spans="1:4" x14ac:dyDescent="0.25">
      <c r="A11" s="9" t="s">
        <v>44</v>
      </c>
      <c r="B11" s="12">
        <v>15</v>
      </c>
      <c r="D11" s="80"/>
    </row>
    <row r="12" spans="1:4" x14ac:dyDescent="0.25">
      <c r="A12" s="98" t="s">
        <v>133</v>
      </c>
      <c r="B12" s="99">
        <v>5</v>
      </c>
      <c r="D12" s="80"/>
    </row>
    <row r="13" spans="1:4" ht="15.75" thickBot="1" x14ac:dyDescent="0.3">
      <c r="A13" s="10" t="s">
        <v>14</v>
      </c>
      <c r="B13" s="13">
        <f>SUM(B8:B11)</f>
        <v>18</v>
      </c>
    </row>
    <row r="14" spans="1:4" ht="15.75" thickTop="1" x14ac:dyDescent="0.25">
      <c r="A14" s="129" t="s">
        <v>45</v>
      </c>
      <c r="B14" s="130"/>
    </row>
    <row r="15" spans="1:4" x14ac:dyDescent="0.25">
      <c r="A15" s="9" t="s">
        <v>46</v>
      </c>
      <c r="B15" s="12">
        <v>20</v>
      </c>
    </row>
    <row r="16" spans="1:4" x14ac:dyDescent="0.25">
      <c r="A16" s="9" t="s">
        <v>47</v>
      </c>
      <c r="B16" s="12">
        <v>14.5</v>
      </c>
    </row>
    <row r="17" spans="1:2" x14ac:dyDescent="0.25">
      <c r="A17" s="98" t="s">
        <v>134</v>
      </c>
      <c r="B17" s="99">
        <v>2</v>
      </c>
    </row>
    <row r="18" spans="1:2" ht="15.75" thickBot="1" x14ac:dyDescent="0.3">
      <c r="A18" s="10" t="s">
        <v>15</v>
      </c>
      <c r="B18" s="13">
        <f>B16+B9+B10</f>
        <v>17.5</v>
      </c>
    </row>
    <row r="19" spans="1:2" ht="15.75" thickTop="1" x14ac:dyDescent="0.25">
      <c r="A19" s="129" t="s">
        <v>48</v>
      </c>
      <c r="B19" s="130"/>
    </row>
    <row r="20" spans="1:2" x14ac:dyDescent="0.25">
      <c r="A20" s="9" t="s">
        <v>49</v>
      </c>
      <c r="B20" s="12">
        <v>14</v>
      </c>
    </row>
    <row r="21" spans="1:2" x14ac:dyDescent="0.25">
      <c r="A21" s="9" t="s">
        <v>50</v>
      </c>
      <c r="B21" s="12">
        <v>13</v>
      </c>
    </row>
    <row r="22" spans="1:2" x14ac:dyDescent="0.25">
      <c r="A22" s="9" t="s">
        <v>51</v>
      </c>
      <c r="B22" s="12">
        <v>3</v>
      </c>
    </row>
    <row r="23" spans="1:2" x14ac:dyDescent="0.25">
      <c r="A23" s="98" t="s">
        <v>135</v>
      </c>
      <c r="B23" s="99">
        <v>200</v>
      </c>
    </row>
    <row r="24" spans="1:2" ht="15.75" thickBot="1" x14ac:dyDescent="0.3">
      <c r="A24" s="10" t="s">
        <v>16</v>
      </c>
      <c r="B24" s="13">
        <f>B21+B22</f>
        <v>16</v>
      </c>
    </row>
    <row r="25" spans="1:2" ht="15.75" thickTop="1" x14ac:dyDescent="0.25">
      <c r="A25" s="127" t="s">
        <v>52</v>
      </c>
      <c r="B25" s="128"/>
    </row>
    <row r="26" spans="1:2" x14ac:dyDescent="0.25">
      <c r="A26" s="9" t="s">
        <v>53</v>
      </c>
      <c r="B26" s="12">
        <v>0</v>
      </c>
    </row>
    <row r="27" spans="1:2" x14ac:dyDescent="0.25">
      <c r="A27" s="9" t="s">
        <v>54</v>
      </c>
      <c r="B27" s="12">
        <v>0</v>
      </c>
    </row>
    <row r="28" spans="1:2" x14ac:dyDescent="0.25">
      <c r="A28" s="9" t="s">
        <v>55</v>
      </c>
      <c r="B28" s="12">
        <v>12000</v>
      </c>
    </row>
    <row r="29" spans="1:2" x14ac:dyDescent="0.25">
      <c r="A29" s="9" t="s">
        <v>56</v>
      </c>
      <c r="B29" s="12">
        <v>10</v>
      </c>
    </row>
    <row r="30" spans="1:2" x14ac:dyDescent="0.25">
      <c r="A30" s="9" t="s">
        <v>57</v>
      </c>
      <c r="B30" s="12">
        <v>0</v>
      </c>
    </row>
    <row r="31" spans="1:2" ht="30" x14ac:dyDescent="0.25">
      <c r="A31" s="81" t="s">
        <v>86</v>
      </c>
      <c r="B31" s="12">
        <v>0</v>
      </c>
    </row>
    <row r="32" spans="1:2" x14ac:dyDescent="0.25">
      <c r="A32" s="9" t="s">
        <v>58</v>
      </c>
      <c r="B32" s="12">
        <v>500</v>
      </c>
    </row>
    <row r="33" spans="1:2" ht="30" x14ac:dyDescent="0.25">
      <c r="A33" s="81" t="s">
        <v>87</v>
      </c>
      <c r="B33" s="12">
        <v>1</v>
      </c>
    </row>
    <row r="34" spans="1:2" x14ac:dyDescent="0.25">
      <c r="A34" s="9" t="s">
        <v>59</v>
      </c>
      <c r="B34" s="12">
        <v>700</v>
      </c>
    </row>
    <row r="35" spans="1:2" x14ac:dyDescent="0.25">
      <c r="A35" s="9" t="s">
        <v>60</v>
      </c>
      <c r="B35" s="12">
        <v>0.8</v>
      </c>
    </row>
    <row r="36" spans="1:2" x14ac:dyDescent="0.25">
      <c r="A36" s="9" t="s">
        <v>61</v>
      </c>
      <c r="B36" s="12">
        <v>0</v>
      </c>
    </row>
    <row r="37" spans="1:2" ht="15.75" thickBot="1" x14ac:dyDescent="0.3">
      <c r="A37" s="96" t="s">
        <v>30</v>
      </c>
      <c r="B37" s="97">
        <f>B26+B28+B30+B32+B34</f>
        <v>13200</v>
      </c>
    </row>
    <row r="38" spans="1:2" ht="15.75" thickTop="1" x14ac:dyDescent="0.25">
      <c r="A38" s="123" t="s">
        <v>62</v>
      </c>
      <c r="B38" s="124"/>
    </row>
    <row r="39" spans="1:2" x14ac:dyDescent="0.25">
      <c r="A39" s="9" t="s">
        <v>63</v>
      </c>
      <c r="B39" s="12">
        <v>12</v>
      </c>
    </row>
    <row r="40" spans="1:2" x14ac:dyDescent="0.25">
      <c r="A40" s="9" t="s">
        <v>64</v>
      </c>
      <c r="B40" s="12">
        <v>15</v>
      </c>
    </row>
    <row r="41" spans="1:2" x14ac:dyDescent="0.25">
      <c r="A41" s="9" t="s">
        <v>65</v>
      </c>
      <c r="B41" s="12">
        <v>16</v>
      </c>
    </row>
    <row r="42" spans="1:2" x14ac:dyDescent="0.25">
      <c r="A42" s="9" t="s">
        <v>66</v>
      </c>
      <c r="B42" s="12">
        <v>10</v>
      </c>
    </row>
    <row r="43" spans="1:2" x14ac:dyDescent="0.25">
      <c r="A43" s="9" t="s">
        <v>67</v>
      </c>
      <c r="B43" s="12"/>
    </row>
    <row r="44" spans="1:2" x14ac:dyDescent="0.25">
      <c r="A44" s="9" t="s">
        <v>68</v>
      </c>
      <c r="B44" s="12"/>
    </row>
    <row r="45" spans="1:2" x14ac:dyDescent="0.25">
      <c r="A45" s="9" t="s">
        <v>69</v>
      </c>
      <c r="B45" s="12"/>
    </row>
    <row r="46" spans="1:2" x14ac:dyDescent="0.25">
      <c r="A46" s="14" t="s">
        <v>28</v>
      </c>
      <c r="B46" s="15">
        <f>SUM(B39:B45)</f>
        <v>53</v>
      </c>
    </row>
    <row r="47" spans="1:2" s="101" customFormat="1" x14ac:dyDescent="0.25">
      <c r="A47" s="125" t="s">
        <v>138</v>
      </c>
      <c r="B47" s="126"/>
    </row>
    <row r="48" spans="1:2" x14ac:dyDescent="0.25">
      <c r="A48" s="100" t="s">
        <v>139</v>
      </c>
      <c r="B48" s="12">
        <v>600</v>
      </c>
    </row>
    <row r="49" spans="1:2" x14ac:dyDescent="0.25">
      <c r="A49" s="100" t="s">
        <v>140</v>
      </c>
      <c r="B49" s="12"/>
    </row>
    <row r="50" spans="1:2" x14ac:dyDescent="0.25">
      <c r="A50" s="100" t="s">
        <v>141</v>
      </c>
      <c r="B50" s="12"/>
    </row>
    <row r="51" spans="1:2" x14ac:dyDescent="0.25">
      <c r="A51" s="100" t="s">
        <v>142</v>
      </c>
      <c r="B51" s="12"/>
    </row>
    <row r="52" spans="1:2" x14ac:dyDescent="0.25">
      <c r="A52" s="125" t="s">
        <v>27</v>
      </c>
      <c r="B52" s="126"/>
    </row>
    <row r="53" spans="1:2" x14ac:dyDescent="0.25">
      <c r="A53" s="9" t="s">
        <v>70</v>
      </c>
      <c r="B53" s="12"/>
    </row>
    <row r="54" spans="1:2" x14ac:dyDescent="0.25">
      <c r="A54" s="9" t="s">
        <v>71</v>
      </c>
      <c r="B54" s="12"/>
    </row>
    <row r="55" spans="1:2" x14ac:dyDescent="0.25">
      <c r="A55" s="9" t="s">
        <v>72</v>
      </c>
      <c r="B55" s="12"/>
    </row>
    <row r="56" spans="1:2" x14ac:dyDescent="0.25">
      <c r="A56" s="9" t="s">
        <v>73</v>
      </c>
      <c r="B56" s="12"/>
    </row>
    <row r="57" spans="1:2" x14ac:dyDescent="0.25">
      <c r="A57" s="9" t="s">
        <v>74</v>
      </c>
      <c r="B57" s="12"/>
    </row>
    <row r="58" spans="1:2" x14ac:dyDescent="0.25">
      <c r="A58" s="9" t="s">
        <v>75</v>
      </c>
      <c r="B58" s="12"/>
    </row>
    <row r="59" spans="1:2" ht="15.75" thickBot="1" x14ac:dyDescent="0.3">
      <c r="A59" s="10" t="s">
        <v>29</v>
      </c>
      <c r="B59" s="13">
        <f>B57+B58</f>
        <v>0</v>
      </c>
    </row>
    <row r="60" spans="1:2" ht="15.75" thickTop="1" x14ac:dyDescent="0.25"/>
  </sheetData>
  <mergeCells count="8">
    <mergeCell ref="A38:B38"/>
    <mergeCell ref="A52:B52"/>
    <mergeCell ref="A7:B7"/>
    <mergeCell ref="A3:B3"/>
    <mergeCell ref="A14:B14"/>
    <mergeCell ref="A19:B19"/>
    <mergeCell ref="A25:B25"/>
    <mergeCell ref="A47:B47"/>
  </mergeCells>
  <pageMargins left="0.7" right="0.7" top="0.75" bottom="0.75" header="0.3" footer="0.3"/>
  <pageSetup orientation="portrait" r:id="rId1"/>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62"/>
  <sheetViews>
    <sheetView view="pageBreakPreview" topLeftCell="A25" zoomScale="70" zoomScaleNormal="70" zoomScaleSheetLayoutView="70" workbookViewId="0">
      <selection activeCell="J10" sqref="J10"/>
    </sheetView>
  </sheetViews>
  <sheetFormatPr defaultRowHeight="15" x14ac:dyDescent="0.25"/>
  <cols>
    <col min="1" max="1" width="3.28515625" style="1" customWidth="1"/>
    <col min="2" max="2" width="12.5703125" style="1" customWidth="1"/>
    <col min="3" max="3" width="14.5703125" style="1" customWidth="1"/>
    <col min="4" max="4" width="16.28515625" style="1" customWidth="1"/>
    <col min="5" max="5" width="33.140625" style="2" customWidth="1"/>
    <col min="6" max="6" width="11" style="1" customWidth="1"/>
    <col min="7" max="7" width="11.5703125" style="1" customWidth="1"/>
    <col min="8" max="8" width="3.85546875" style="1" customWidth="1"/>
    <col min="9" max="16384" width="9.140625" style="1"/>
  </cols>
  <sheetData>
    <row r="1" spans="1:8" s="7" customFormat="1" ht="31.5" customHeight="1" x14ac:dyDescent="0.25">
      <c r="A1" s="131" t="s">
        <v>150</v>
      </c>
      <c r="B1" s="131"/>
      <c r="C1" s="131"/>
      <c r="D1" s="131"/>
      <c r="E1" s="131"/>
      <c r="F1" s="131"/>
      <c r="G1" s="131"/>
      <c r="H1" s="131"/>
    </row>
    <row r="2" spans="1:8" s="79" customFormat="1" ht="30.75" customHeight="1" x14ac:dyDescent="0.3">
      <c r="A2" s="78"/>
      <c r="B2" s="133" t="s">
        <v>25</v>
      </c>
      <c r="C2" s="133"/>
      <c r="D2" s="133"/>
      <c r="E2" s="78" t="str">
        <f>'Data Input'!B4</f>
        <v>Bhuj</v>
      </c>
      <c r="F2" s="78">
        <f>'Data Input'!B5</f>
        <v>2016</v>
      </c>
      <c r="G2" s="78"/>
      <c r="H2" s="78"/>
    </row>
    <row r="3" spans="1:8" ht="9" customHeight="1" x14ac:dyDescent="0.25">
      <c r="A3" s="4"/>
      <c r="B3" s="4"/>
      <c r="C3" s="4"/>
      <c r="D3" s="4"/>
      <c r="E3" s="3"/>
      <c r="F3" s="4"/>
      <c r="G3" s="4"/>
      <c r="H3" s="4"/>
    </row>
    <row r="4" spans="1:8" x14ac:dyDescent="0.25">
      <c r="A4" s="4"/>
      <c r="B4" s="31"/>
      <c r="C4" s="31"/>
      <c r="D4" s="55" t="s">
        <v>0</v>
      </c>
      <c r="E4" s="56" t="s">
        <v>17</v>
      </c>
      <c r="F4" s="134"/>
      <c r="G4" s="135"/>
      <c r="H4" s="4"/>
    </row>
    <row r="5" spans="1:8" x14ac:dyDescent="0.25">
      <c r="A5" s="4"/>
      <c r="B5" s="32"/>
      <c r="C5" s="32"/>
      <c r="D5" s="57" t="s">
        <v>1</v>
      </c>
      <c r="E5" s="58">
        <f>E6/B19</f>
        <v>0</v>
      </c>
      <c r="F5" s="136" t="s">
        <v>2</v>
      </c>
      <c r="G5" s="137"/>
      <c r="H5" s="4"/>
    </row>
    <row r="6" spans="1:8" x14ac:dyDescent="0.25">
      <c r="A6" s="4"/>
      <c r="B6" s="32"/>
      <c r="C6" s="32"/>
      <c r="D6" s="57" t="s">
        <v>3</v>
      </c>
      <c r="E6" s="59">
        <f>'Data Input'!B27</f>
        <v>0</v>
      </c>
      <c r="F6" s="136" t="s">
        <v>4</v>
      </c>
      <c r="G6" s="137"/>
      <c r="H6" s="4"/>
    </row>
    <row r="7" spans="1:8" x14ac:dyDescent="0.25">
      <c r="A7" s="4"/>
      <c r="B7" s="39"/>
      <c r="C7" s="32"/>
      <c r="D7" s="60">
        <f>D8/B19</f>
        <v>0.55555555555555558</v>
      </c>
      <c r="E7" s="56" t="s">
        <v>18</v>
      </c>
      <c r="F7" s="138">
        <f>F8/B19</f>
        <v>0.55555555555555558</v>
      </c>
      <c r="G7" s="139"/>
      <c r="H7" s="4"/>
    </row>
    <row r="8" spans="1:8" x14ac:dyDescent="0.25">
      <c r="A8" s="4"/>
      <c r="B8" s="32"/>
      <c r="C8" s="57" t="s">
        <v>1</v>
      </c>
      <c r="D8" s="29">
        <f>E6+E9</f>
        <v>10</v>
      </c>
      <c r="E8" s="58">
        <f>E9/B19</f>
        <v>0.55555555555555558</v>
      </c>
      <c r="F8" s="140">
        <f>E6+E9</f>
        <v>10</v>
      </c>
      <c r="G8" s="141"/>
      <c r="H8" s="4"/>
    </row>
    <row r="9" spans="1:8" x14ac:dyDescent="0.25">
      <c r="A9" s="4"/>
      <c r="B9" s="32"/>
      <c r="C9" s="57" t="s">
        <v>3</v>
      </c>
      <c r="D9" s="30"/>
      <c r="E9" s="59">
        <f>'Data Input'!B29</f>
        <v>10</v>
      </c>
      <c r="F9" s="142"/>
      <c r="G9" s="143"/>
      <c r="H9" s="4"/>
    </row>
    <row r="10" spans="1:8" x14ac:dyDescent="0.25">
      <c r="A10" s="4"/>
      <c r="B10" s="32"/>
      <c r="C10" s="51">
        <f>C11/B19</f>
        <v>0.61111111111111116</v>
      </c>
      <c r="D10" s="61" t="s">
        <v>6</v>
      </c>
      <c r="E10" s="62" t="s">
        <v>19</v>
      </c>
      <c r="F10" s="144"/>
      <c r="G10" s="145"/>
      <c r="H10" s="4"/>
    </row>
    <row r="11" spans="1:8" x14ac:dyDescent="0.25">
      <c r="A11" s="4"/>
      <c r="B11" s="32"/>
      <c r="C11" s="29">
        <f>D8+D14</f>
        <v>11</v>
      </c>
      <c r="D11" s="63" t="s">
        <v>1</v>
      </c>
      <c r="E11" s="64">
        <f>E12/B19</f>
        <v>0</v>
      </c>
      <c r="F11" s="146"/>
      <c r="G11" s="147"/>
      <c r="H11" s="4"/>
    </row>
    <row r="12" spans="1:8" x14ac:dyDescent="0.25">
      <c r="A12" s="4"/>
      <c r="B12" s="39"/>
      <c r="C12" s="33"/>
      <c r="D12" s="63" t="s">
        <v>3</v>
      </c>
      <c r="E12" s="65">
        <f>'Data Input'!B31</f>
        <v>0</v>
      </c>
      <c r="F12" s="146"/>
      <c r="G12" s="147"/>
      <c r="H12" s="4"/>
    </row>
    <row r="13" spans="1:8" x14ac:dyDescent="0.25">
      <c r="A13" s="4"/>
      <c r="B13" s="39"/>
      <c r="C13" s="32"/>
      <c r="D13" s="66">
        <f>D14/B19</f>
        <v>5.5555555555555552E-2</v>
      </c>
      <c r="E13" s="62" t="s">
        <v>20</v>
      </c>
      <c r="F13" s="146"/>
      <c r="G13" s="147"/>
      <c r="H13" s="42"/>
    </row>
    <row r="14" spans="1:8" x14ac:dyDescent="0.25">
      <c r="A14" s="4"/>
      <c r="B14" s="57" t="s">
        <v>7</v>
      </c>
      <c r="C14" s="32"/>
      <c r="D14" s="27">
        <f>E12+E15</f>
        <v>1</v>
      </c>
      <c r="E14" s="52">
        <f>E15/B19</f>
        <v>5.5555555555555552E-2</v>
      </c>
      <c r="F14" s="146"/>
      <c r="G14" s="147"/>
      <c r="H14" s="4"/>
    </row>
    <row r="15" spans="1:8" x14ac:dyDescent="0.25">
      <c r="A15" s="4"/>
      <c r="B15" s="57" t="s">
        <v>8</v>
      </c>
      <c r="C15" s="34"/>
      <c r="D15" s="28"/>
      <c r="E15" s="19">
        <f>'Data Input'!B33</f>
        <v>1</v>
      </c>
      <c r="F15" s="148" t="s">
        <v>10</v>
      </c>
      <c r="G15" s="149"/>
      <c r="H15" s="4"/>
    </row>
    <row r="16" spans="1:8" x14ac:dyDescent="0.25">
      <c r="A16" s="4"/>
      <c r="B16" s="57" t="s">
        <v>9</v>
      </c>
      <c r="C16" s="35"/>
      <c r="D16" s="61"/>
      <c r="E16" s="62" t="s">
        <v>21</v>
      </c>
      <c r="F16" s="148" t="s">
        <v>4</v>
      </c>
      <c r="G16" s="149"/>
      <c r="H16" s="4"/>
    </row>
    <row r="17" spans="1:9" x14ac:dyDescent="0.25">
      <c r="A17" s="4"/>
      <c r="B17" s="57"/>
      <c r="C17" s="36"/>
      <c r="D17" s="63" t="s">
        <v>11</v>
      </c>
      <c r="E17" s="64">
        <f>E18/B19</f>
        <v>4.4444444444444446E-2</v>
      </c>
      <c r="F17" s="150">
        <f>F18/B19</f>
        <v>0.44444444444444442</v>
      </c>
      <c r="G17" s="151"/>
      <c r="H17" s="4"/>
    </row>
    <row r="18" spans="1:9" x14ac:dyDescent="0.25">
      <c r="A18" s="4"/>
      <c r="B18" s="40">
        <v>1</v>
      </c>
      <c r="C18" s="36"/>
      <c r="D18" s="63" t="s">
        <v>12</v>
      </c>
      <c r="E18" s="65">
        <f>'Data Input'!B35</f>
        <v>0.8</v>
      </c>
      <c r="F18" s="152">
        <f>B19-F8</f>
        <v>8</v>
      </c>
      <c r="G18" s="153"/>
      <c r="H18" s="4"/>
    </row>
    <row r="19" spans="1:9" x14ac:dyDescent="0.25">
      <c r="A19" s="4"/>
      <c r="B19" s="33">
        <f>'Data Input'!B13</f>
        <v>18</v>
      </c>
      <c r="C19" s="63"/>
      <c r="D19" s="53">
        <f>D20/B19</f>
        <v>4.4444444444444446E-2</v>
      </c>
      <c r="E19" s="62" t="s">
        <v>22</v>
      </c>
      <c r="F19" s="154"/>
      <c r="G19" s="155"/>
      <c r="H19" s="4"/>
    </row>
    <row r="20" spans="1:9" x14ac:dyDescent="0.25">
      <c r="A20" s="4"/>
      <c r="B20" s="33"/>
      <c r="C20" s="63" t="s">
        <v>5</v>
      </c>
      <c r="D20" s="26">
        <f>E18+E21</f>
        <v>0.8</v>
      </c>
      <c r="E20" s="64">
        <f>E21/B19</f>
        <v>0</v>
      </c>
      <c r="F20" s="154"/>
      <c r="G20" s="155"/>
      <c r="H20" s="4"/>
    </row>
    <row r="21" spans="1:9" x14ac:dyDescent="0.25">
      <c r="A21" s="4"/>
      <c r="B21" s="41"/>
      <c r="C21" s="63" t="s">
        <v>12</v>
      </c>
      <c r="D21" s="25"/>
      <c r="E21" s="20">
        <f>'Data Input'!B36</f>
        <v>0</v>
      </c>
      <c r="F21" s="154"/>
      <c r="G21" s="155"/>
      <c r="H21" s="43"/>
    </row>
    <row r="22" spans="1:9" x14ac:dyDescent="0.25">
      <c r="A22" s="4"/>
      <c r="B22" s="32"/>
      <c r="C22" s="53">
        <f>C23/B19</f>
        <v>0.3888888888888889</v>
      </c>
      <c r="D22" s="61"/>
      <c r="E22" s="21" t="s">
        <v>23</v>
      </c>
      <c r="F22" s="154"/>
      <c r="G22" s="155"/>
      <c r="H22" s="4"/>
      <c r="I22" s="67"/>
    </row>
    <row r="23" spans="1:9" x14ac:dyDescent="0.25">
      <c r="A23" s="4"/>
      <c r="B23" s="32"/>
      <c r="C23" s="26">
        <f>D20+D27</f>
        <v>7</v>
      </c>
      <c r="D23" s="63"/>
      <c r="E23" s="64">
        <f>E24/B19</f>
        <v>0.22222222222222221</v>
      </c>
      <c r="F23" s="154"/>
      <c r="G23" s="155"/>
      <c r="H23" s="4"/>
      <c r="I23" s="16"/>
    </row>
    <row r="24" spans="1:9" x14ac:dyDescent="0.25">
      <c r="A24" s="4"/>
      <c r="B24" s="32"/>
      <c r="C24" s="37"/>
      <c r="D24" s="63" t="s">
        <v>13</v>
      </c>
      <c r="E24" s="68">
        <f>('Data Input'!B13-'Data Input'!B18)+('Data Input'!B18-'Data Input'!B20)</f>
        <v>4</v>
      </c>
      <c r="F24" s="154"/>
      <c r="G24" s="155"/>
      <c r="H24" s="4"/>
    </row>
    <row r="25" spans="1:9" ht="30" x14ac:dyDescent="0.25">
      <c r="A25" s="4"/>
      <c r="B25" s="32"/>
      <c r="C25" s="36"/>
      <c r="D25" s="63" t="s">
        <v>12</v>
      </c>
      <c r="E25" s="22" t="s">
        <v>34</v>
      </c>
      <c r="F25" s="154"/>
      <c r="G25" s="155"/>
      <c r="H25" s="4"/>
      <c r="I25" s="17"/>
    </row>
    <row r="26" spans="1:9" x14ac:dyDescent="0.25">
      <c r="A26" s="4"/>
      <c r="B26" s="32"/>
      <c r="C26" s="36"/>
      <c r="D26" s="53">
        <f>D27/B19</f>
        <v>0.34444444444444444</v>
      </c>
      <c r="E26" s="52">
        <f>E27/B19</f>
        <v>5.5555555555555552E-2</v>
      </c>
      <c r="F26" s="154"/>
      <c r="G26" s="155"/>
      <c r="H26" s="4"/>
    </row>
    <row r="27" spans="1:9" x14ac:dyDescent="0.25">
      <c r="A27" s="4"/>
      <c r="B27" s="32"/>
      <c r="C27" s="36"/>
      <c r="D27" s="23">
        <f>F18-D14-D20</f>
        <v>6.2</v>
      </c>
      <c r="E27" s="20">
        <f>'Data Input'!B20-'Data Input'!B21</f>
        <v>1</v>
      </c>
      <c r="F27" s="154"/>
      <c r="G27" s="155"/>
      <c r="H27" s="4"/>
      <c r="I27" s="16"/>
    </row>
    <row r="28" spans="1:9" ht="30" x14ac:dyDescent="0.25">
      <c r="A28" s="4"/>
      <c r="B28" s="32"/>
      <c r="C28" s="36"/>
      <c r="D28" s="24"/>
      <c r="E28" s="22" t="s">
        <v>35</v>
      </c>
      <c r="F28" s="154"/>
      <c r="G28" s="155"/>
      <c r="H28" s="4"/>
      <c r="I28" s="18"/>
    </row>
    <row r="29" spans="1:9" x14ac:dyDescent="0.25">
      <c r="A29" s="4"/>
      <c r="B29" s="32"/>
      <c r="C29" s="36"/>
      <c r="D29" s="24"/>
      <c r="E29" s="54">
        <f>E30/B19</f>
        <v>6.666666666666668E-2</v>
      </c>
      <c r="F29" s="154"/>
      <c r="G29" s="155"/>
      <c r="H29" s="4"/>
    </row>
    <row r="30" spans="1:9" x14ac:dyDescent="0.25">
      <c r="A30" s="4"/>
      <c r="B30" s="34"/>
      <c r="C30" s="38"/>
      <c r="D30" s="25"/>
      <c r="E30" s="20">
        <f>D27-E24-E27</f>
        <v>1.2000000000000002</v>
      </c>
      <c r="F30" s="156"/>
      <c r="G30" s="157"/>
      <c r="H30" s="4"/>
    </row>
    <row r="31" spans="1:9" ht="8.25" customHeight="1" x14ac:dyDescent="0.25">
      <c r="A31" s="4"/>
      <c r="B31" s="4"/>
      <c r="C31" s="4"/>
      <c r="D31" s="4"/>
      <c r="E31" s="3"/>
      <c r="F31" s="4"/>
      <c r="G31" s="4"/>
      <c r="H31" s="4"/>
    </row>
    <row r="32" spans="1:9" s="6" customFormat="1" ht="15" customHeight="1" x14ac:dyDescent="0.25">
      <c r="A32" s="5"/>
      <c r="B32" s="132" t="s">
        <v>24</v>
      </c>
      <c r="C32" s="132"/>
      <c r="D32" s="132"/>
      <c r="E32" s="132"/>
      <c r="F32" s="132"/>
      <c r="G32" s="5"/>
      <c r="H32" s="5"/>
    </row>
    <row r="33" spans="1:8" ht="9.75" customHeight="1" x14ac:dyDescent="0.25">
      <c r="A33" s="4"/>
      <c r="B33" s="4"/>
      <c r="C33" s="4"/>
      <c r="D33" s="4"/>
      <c r="E33" s="3"/>
      <c r="F33" s="4"/>
      <c r="G33" s="4"/>
      <c r="H33" s="4"/>
    </row>
    <row r="34" spans="1:8" x14ac:dyDescent="0.25">
      <c r="A34" s="4"/>
      <c r="B34" s="4"/>
      <c r="C34" s="4"/>
      <c r="D34" s="3"/>
      <c r="E34" s="4"/>
      <c r="F34" s="4"/>
      <c r="G34" s="4"/>
      <c r="H34" s="4"/>
    </row>
    <row r="35" spans="1:8" x14ac:dyDescent="0.25">
      <c r="A35" s="4"/>
      <c r="B35" s="4"/>
      <c r="C35" s="4"/>
      <c r="D35" s="3"/>
      <c r="E35" s="4"/>
      <c r="F35" s="4"/>
      <c r="G35" s="4"/>
      <c r="H35" s="4"/>
    </row>
    <row r="36" spans="1:8" ht="23.25" x14ac:dyDescent="0.35">
      <c r="A36" s="4"/>
      <c r="B36" s="69" t="str">
        <f>CONCATENATE(B19," MLD")</f>
        <v>18 MLD</v>
      </c>
      <c r="C36" s="4"/>
      <c r="D36" s="3"/>
      <c r="E36" s="4"/>
      <c r="F36" s="70" t="str">
        <f>CONCATENATE(F8," MLD")</f>
        <v>10 MLD</v>
      </c>
      <c r="G36" s="4"/>
      <c r="H36" s="4"/>
    </row>
    <row r="37" spans="1:8" x14ac:dyDescent="0.25">
      <c r="A37" s="4"/>
      <c r="B37" s="4"/>
      <c r="C37" s="4"/>
      <c r="D37" s="3"/>
      <c r="E37" s="4"/>
      <c r="F37" s="4"/>
      <c r="G37" s="4"/>
      <c r="H37" s="4"/>
    </row>
    <row r="38" spans="1:8" x14ac:dyDescent="0.25">
      <c r="A38" s="4"/>
      <c r="B38" s="4"/>
      <c r="C38" s="4"/>
      <c r="D38" s="3"/>
      <c r="E38" s="4"/>
      <c r="F38" s="4"/>
      <c r="G38" s="4"/>
      <c r="H38" s="4"/>
    </row>
    <row r="39" spans="1:8" x14ac:dyDescent="0.25">
      <c r="A39" s="4"/>
      <c r="B39" s="4"/>
      <c r="C39" s="4"/>
      <c r="D39" s="3"/>
      <c r="E39" s="4"/>
      <c r="F39" s="4"/>
      <c r="G39" s="4"/>
      <c r="H39" s="4"/>
    </row>
    <row r="40" spans="1:8" x14ac:dyDescent="0.25">
      <c r="A40" s="4"/>
      <c r="B40" s="4"/>
      <c r="C40" s="4"/>
      <c r="D40" s="3"/>
      <c r="E40" s="44" t="str">
        <f>CONCATENATE(E6," MLD")</f>
        <v>0 MLD</v>
      </c>
      <c r="F40" s="4"/>
      <c r="G40" s="4" t="str">
        <f>CONCATENATE(F8," MLD")</f>
        <v>10 MLD</v>
      </c>
      <c r="H40" s="4"/>
    </row>
    <row r="41" spans="1:8" x14ac:dyDescent="0.25">
      <c r="A41" s="4"/>
      <c r="B41" s="4"/>
      <c r="C41" s="4"/>
      <c r="D41" s="3"/>
      <c r="E41" s="4"/>
      <c r="F41" s="4"/>
      <c r="G41" s="45">
        <f>F7</f>
        <v>0.55555555555555558</v>
      </c>
      <c r="H41" s="4"/>
    </row>
    <row r="42" spans="1:8" x14ac:dyDescent="0.25">
      <c r="A42" s="4"/>
      <c r="B42" s="4"/>
      <c r="C42" s="4"/>
      <c r="D42" s="3"/>
      <c r="E42" s="4"/>
      <c r="F42" s="4"/>
      <c r="G42" s="4"/>
      <c r="H42" s="4"/>
    </row>
    <row r="43" spans="1:8" x14ac:dyDescent="0.25">
      <c r="A43" s="4"/>
      <c r="B43" s="4"/>
      <c r="C43" s="4"/>
      <c r="D43" s="3"/>
      <c r="E43" s="44" t="str">
        <f>CONCATENATE(E9," MLD")</f>
        <v>10 MLD</v>
      </c>
      <c r="F43" s="4"/>
      <c r="G43" s="4"/>
      <c r="H43" s="4"/>
    </row>
    <row r="44" spans="1:8" x14ac:dyDescent="0.25">
      <c r="A44" s="4"/>
      <c r="B44" s="4"/>
      <c r="C44" s="4"/>
      <c r="D44" s="3"/>
      <c r="E44" s="4"/>
      <c r="F44" s="4"/>
      <c r="G44" s="4"/>
      <c r="H44" s="4"/>
    </row>
    <row r="45" spans="1:8" x14ac:dyDescent="0.25">
      <c r="A45" s="4"/>
      <c r="B45" s="4"/>
      <c r="C45" s="4"/>
      <c r="D45" s="3"/>
      <c r="E45" s="4"/>
      <c r="F45" s="4"/>
      <c r="G45" s="4"/>
      <c r="H45" s="4"/>
    </row>
    <row r="46" spans="1:8" x14ac:dyDescent="0.25">
      <c r="A46" s="4"/>
      <c r="B46" s="46" t="s">
        <v>31</v>
      </c>
      <c r="C46" s="46" t="s">
        <v>32</v>
      </c>
      <c r="D46" s="3" t="s">
        <v>33</v>
      </c>
      <c r="E46" s="4"/>
      <c r="F46" s="4"/>
      <c r="G46" s="4"/>
      <c r="H46" s="4"/>
    </row>
    <row r="47" spans="1:8" x14ac:dyDescent="0.25">
      <c r="A47" s="4"/>
      <c r="B47" s="47" t="str">
        <f>CONCATENATE(B19," MLD")</f>
        <v>18 MLD</v>
      </c>
      <c r="C47" s="46" t="str">
        <f>CONCATENATE('Data Input'!B18," MLD")</f>
        <v>17.5 MLD</v>
      </c>
      <c r="D47" s="3" t="str">
        <f>CONCATENATE('Data Input'!B24," MLD")</f>
        <v>16 MLD</v>
      </c>
      <c r="E47" s="48" t="str">
        <f>CONCATENATE(D14," MLD")</f>
        <v>1 MLD</v>
      </c>
      <c r="F47" s="4"/>
      <c r="G47" s="4"/>
      <c r="H47" s="4"/>
    </row>
    <row r="48" spans="1:8" x14ac:dyDescent="0.25">
      <c r="A48" s="4"/>
      <c r="B48" s="4"/>
      <c r="C48" s="4"/>
      <c r="D48" s="3"/>
      <c r="E48" s="4"/>
      <c r="F48" s="4"/>
      <c r="G48" s="4"/>
      <c r="H48" s="4"/>
    </row>
    <row r="49" spans="1:8" x14ac:dyDescent="0.25">
      <c r="A49" s="4"/>
      <c r="B49" s="4"/>
      <c r="C49" s="49"/>
      <c r="D49" s="3"/>
      <c r="E49" s="44" t="str">
        <f>CONCATENATE(SUM(E18,E21)," MLD")</f>
        <v>0.8 MLD</v>
      </c>
      <c r="F49" s="4"/>
      <c r="G49" s="4"/>
      <c r="H49" s="4"/>
    </row>
    <row r="50" spans="1:8" x14ac:dyDescent="0.25">
      <c r="A50" s="4"/>
      <c r="B50" s="4"/>
      <c r="C50" s="4"/>
      <c r="D50" s="3"/>
      <c r="E50" s="4"/>
      <c r="F50" s="4"/>
      <c r="G50" s="4"/>
      <c r="H50" s="4"/>
    </row>
    <row r="51" spans="1:8" ht="10.5" customHeight="1" x14ac:dyDescent="0.25">
      <c r="A51" s="4"/>
      <c r="B51" s="4"/>
      <c r="C51" s="4"/>
      <c r="D51" s="3"/>
      <c r="E51" s="4"/>
      <c r="F51" s="4"/>
      <c r="G51" s="4"/>
      <c r="H51" s="4"/>
    </row>
    <row r="52" spans="1:8" ht="10.5" customHeight="1" x14ac:dyDescent="0.25">
      <c r="A52" s="4"/>
      <c r="B52" s="4"/>
      <c r="C52" s="4"/>
      <c r="D52" s="3"/>
      <c r="E52" s="4"/>
      <c r="F52" s="4"/>
      <c r="G52" s="4"/>
      <c r="H52" s="4"/>
    </row>
    <row r="53" spans="1:8" ht="22.5" customHeight="1" x14ac:dyDescent="0.25">
      <c r="A53" s="4"/>
      <c r="B53" s="4"/>
      <c r="C53" s="4"/>
      <c r="D53" s="3"/>
      <c r="E53" s="50" t="str">
        <f>CONCATENATE(E24," MLD")</f>
        <v>4 MLD</v>
      </c>
      <c r="F53" s="4"/>
      <c r="G53" s="4"/>
      <c r="H53" s="4"/>
    </row>
    <row r="54" spans="1:8" x14ac:dyDescent="0.25">
      <c r="A54" s="4"/>
      <c r="B54" s="4"/>
      <c r="C54" s="4"/>
      <c r="D54" s="3"/>
      <c r="E54" s="4"/>
      <c r="F54" s="4"/>
      <c r="G54" s="4" t="str">
        <f>CONCATENATE(F18," MLD")</f>
        <v>8 MLD</v>
      </c>
      <c r="H54" s="4"/>
    </row>
    <row r="55" spans="1:8" x14ac:dyDescent="0.25">
      <c r="A55" s="4"/>
      <c r="B55" s="4"/>
      <c r="C55" s="4"/>
      <c r="D55" s="3"/>
      <c r="E55" s="4"/>
      <c r="F55" s="4"/>
      <c r="G55" s="45">
        <f>F17</f>
        <v>0.44444444444444442</v>
      </c>
      <c r="H55" s="4"/>
    </row>
    <row r="56" spans="1:8" x14ac:dyDescent="0.25">
      <c r="A56" s="4"/>
      <c r="B56" s="4"/>
      <c r="C56" s="4"/>
      <c r="D56" s="3"/>
      <c r="E56" s="44" t="str">
        <f>CONCATENATE(E27," MLD")</f>
        <v>1 MLD</v>
      </c>
      <c r="F56" s="4"/>
      <c r="G56" s="4"/>
      <c r="H56" s="4"/>
    </row>
    <row r="57" spans="1:8" x14ac:dyDescent="0.25">
      <c r="A57" s="4"/>
      <c r="B57" s="4"/>
      <c r="C57" s="4"/>
      <c r="D57" s="3"/>
      <c r="E57" s="4"/>
      <c r="F57" s="4"/>
      <c r="G57" s="4"/>
      <c r="H57" s="4"/>
    </row>
    <row r="58" spans="1:8" x14ac:dyDescent="0.25">
      <c r="A58" s="4"/>
      <c r="B58" s="4"/>
      <c r="C58" s="4"/>
      <c r="D58" s="3"/>
      <c r="E58" s="4"/>
      <c r="F58" s="4"/>
      <c r="G58" s="4"/>
      <c r="H58" s="4"/>
    </row>
    <row r="59" spans="1:8" x14ac:dyDescent="0.25">
      <c r="A59" s="4"/>
      <c r="B59" s="4"/>
      <c r="C59" s="4"/>
      <c r="D59" s="3"/>
      <c r="E59" s="44" t="str">
        <f>CONCATENATE(E30," MLD")</f>
        <v>1.2 MLD</v>
      </c>
      <c r="F59" s="4"/>
      <c r="G59" s="4"/>
      <c r="H59" s="4"/>
    </row>
    <row r="60" spans="1:8" x14ac:dyDescent="0.25">
      <c r="A60" s="4"/>
      <c r="B60" s="4"/>
      <c r="C60" s="4"/>
      <c r="D60" s="3"/>
      <c r="E60" s="4"/>
      <c r="F60" s="4"/>
      <c r="G60" s="4"/>
      <c r="H60" s="4"/>
    </row>
    <row r="61" spans="1:8" x14ac:dyDescent="0.25">
      <c r="D61" s="2"/>
      <c r="E61" s="1"/>
    </row>
    <row r="62" spans="1:8" x14ac:dyDescent="0.25">
      <c r="D62" s="2"/>
      <c r="E62" s="1"/>
    </row>
  </sheetData>
  <mergeCells count="15">
    <mergeCell ref="A1:H1"/>
    <mergeCell ref="B32:F32"/>
    <mergeCell ref="B2:D2"/>
    <mergeCell ref="F4:G4"/>
    <mergeCell ref="F5:G5"/>
    <mergeCell ref="F6:G6"/>
    <mergeCell ref="F7:G7"/>
    <mergeCell ref="F8:G8"/>
    <mergeCell ref="F9:G9"/>
    <mergeCell ref="F10:G14"/>
    <mergeCell ref="F15:G15"/>
    <mergeCell ref="F16:G16"/>
    <mergeCell ref="F17:G17"/>
    <mergeCell ref="F18:G18"/>
    <mergeCell ref="F19:G30"/>
  </mergeCells>
  <pageMargins left="0.7" right="0.7" top="0.5" bottom="0.5" header="0.3" footer="0.3"/>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BreakPreview" zoomScale="130" zoomScaleNormal="100" zoomScaleSheetLayoutView="130" workbookViewId="0">
      <selection activeCell="E18" sqref="E18"/>
    </sheetView>
  </sheetViews>
  <sheetFormatPr defaultRowHeight="15" x14ac:dyDescent="0.25"/>
  <cols>
    <col min="1" max="1" width="5.28515625" style="73" customWidth="1"/>
    <col min="2" max="2" width="50.7109375" style="72" customWidth="1"/>
    <col min="3" max="3" width="12.85546875" style="71" customWidth="1"/>
    <col min="4" max="16384" width="9.140625" style="71"/>
  </cols>
  <sheetData>
    <row r="1" spans="1:3" x14ac:dyDescent="0.25">
      <c r="A1" s="161" t="s">
        <v>122</v>
      </c>
      <c r="B1" s="161"/>
      <c r="C1" s="161"/>
    </row>
    <row r="2" spans="1:3" s="107" customFormat="1" x14ac:dyDescent="0.25">
      <c r="A2" s="106" t="s">
        <v>123</v>
      </c>
      <c r="B2" s="105"/>
    </row>
    <row r="3" spans="1:3" ht="18" customHeight="1" x14ac:dyDescent="0.25">
      <c r="A3" s="110">
        <v>1</v>
      </c>
      <c r="B3" s="111" t="s">
        <v>124</v>
      </c>
      <c r="C3" s="112">
        <f>('Data Input'!B31+'Data Input'!B33)/'Data Input'!B13</f>
        <v>5.5555555555555552E-2</v>
      </c>
    </row>
    <row r="4" spans="1:3" s="103" customFormat="1" ht="49.5" customHeight="1" x14ac:dyDescent="0.2">
      <c r="A4" s="158" t="s">
        <v>128</v>
      </c>
      <c r="B4" s="159"/>
      <c r="C4" s="160"/>
    </row>
    <row r="5" spans="1:3" ht="18.75" customHeight="1" x14ac:dyDescent="0.25">
      <c r="A5" s="110">
        <v>2</v>
      </c>
      <c r="B5" s="111" t="s">
        <v>126</v>
      </c>
      <c r="C5" s="113">
        <f>('Data Input'!B13-'Data Input'!B18)/'Data Input'!B13</f>
        <v>2.7777777777777776E-2</v>
      </c>
    </row>
    <row r="6" spans="1:3" s="103" customFormat="1" ht="62.25" customHeight="1" x14ac:dyDescent="0.2">
      <c r="A6" s="158" t="s">
        <v>129</v>
      </c>
      <c r="B6" s="159"/>
      <c r="C6" s="160"/>
    </row>
    <row r="7" spans="1:3" x14ac:dyDescent="0.25">
      <c r="A7" s="110">
        <v>3</v>
      </c>
      <c r="B7" s="111" t="s">
        <v>125</v>
      </c>
      <c r="C7" s="113">
        <f>('Data Input'!B18-'Data Input'!B24)/'Data Input'!B13</f>
        <v>8.3333333333333329E-2</v>
      </c>
    </row>
    <row r="8" spans="1:3" s="103" customFormat="1" ht="67.5" customHeight="1" x14ac:dyDescent="0.2">
      <c r="A8" s="158" t="s">
        <v>130</v>
      </c>
      <c r="B8" s="159"/>
      <c r="C8" s="160"/>
    </row>
    <row r="9" spans="1:3" x14ac:dyDescent="0.25">
      <c r="A9" s="110">
        <v>4</v>
      </c>
      <c r="B9" s="111" t="s">
        <v>127</v>
      </c>
      <c r="C9" s="113">
        <f>('Data Input'!B24-SUM('Data Input'!B27,'Data Input'!B29,'Data Input'!B31,'Data Input'!B33,'Data Input'!B35,'Data Input'!B36))/'Data Input'!B13</f>
        <v>0.23333333333333328</v>
      </c>
    </row>
    <row r="10" spans="1:3" s="103" customFormat="1" ht="78" customHeight="1" x14ac:dyDescent="0.2">
      <c r="A10" s="158" t="s">
        <v>131</v>
      </c>
      <c r="B10" s="159"/>
      <c r="C10" s="160"/>
    </row>
    <row r="11" spans="1:3" s="108" customFormat="1" x14ac:dyDescent="0.25">
      <c r="A11" s="108" t="s">
        <v>143</v>
      </c>
      <c r="B11" s="109"/>
    </row>
    <row r="12" spans="1:3" x14ac:dyDescent="0.25">
      <c r="A12" s="110">
        <v>5</v>
      </c>
      <c r="B12" s="111" t="s">
        <v>146</v>
      </c>
      <c r="C12" s="114">
        <f>'Water balance'!D27*10^6/'Data Input'!B37</f>
        <v>469.69696969696969</v>
      </c>
    </row>
    <row r="13" spans="1:3" s="103" customFormat="1" ht="49.5" customHeight="1" x14ac:dyDescent="0.2">
      <c r="A13" s="158" t="s">
        <v>132</v>
      </c>
      <c r="B13" s="159"/>
      <c r="C13" s="160"/>
    </row>
    <row r="14" spans="1:3" x14ac:dyDescent="0.25">
      <c r="A14" s="110">
        <v>6</v>
      </c>
      <c r="B14" s="111" t="s">
        <v>147</v>
      </c>
      <c r="C14" s="114">
        <f>'Water balance'!D27*10^3/SUM('Data Input'!B12,'Data Input'!B17,'Data Input'!B23)</f>
        <v>29.95169082125604</v>
      </c>
    </row>
    <row r="15" spans="1:3" s="103" customFormat="1" ht="49.5" customHeight="1" x14ac:dyDescent="0.2">
      <c r="A15" s="158" t="s">
        <v>145</v>
      </c>
      <c r="B15" s="159"/>
      <c r="C15" s="160"/>
    </row>
    <row r="16" spans="1:3" s="102" customFormat="1" x14ac:dyDescent="0.25">
      <c r="A16" s="106" t="s">
        <v>144</v>
      </c>
      <c r="B16" s="104"/>
    </row>
    <row r="17" spans="1:3" x14ac:dyDescent="0.25">
      <c r="A17" s="110">
        <v>7</v>
      </c>
      <c r="B17" s="111" t="s">
        <v>148</v>
      </c>
      <c r="C17" s="114">
        <f>('Data Input'!B46/('Data Input'!B13*365))*('Water balance'!D27*365)</f>
        <v>18.255555555555556</v>
      </c>
    </row>
    <row r="18" spans="1:3" s="103" customFormat="1" ht="40.5" customHeight="1" x14ac:dyDescent="0.2">
      <c r="A18" s="158" t="s">
        <v>136</v>
      </c>
      <c r="B18" s="159"/>
      <c r="C18" s="160"/>
    </row>
    <row r="19" spans="1:3" ht="30" x14ac:dyDescent="0.25">
      <c r="A19" s="110">
        <v>8</v>
      </c>
      <c r="B19" s="111" t="s">
        <v>149</v>
      </c>
      <c r="C19" s="114">
        <f>(SUM('Data Input'!B32,'Data Input'!B34)*'Data Input'!B48/10^5)+(SUM('Water balance'!E12,'Water balance'!E21)*'Data Input'!B50*10^3*365)</f>
        <v>7.2</v>
      </c>
    </row>
    <row r="20" spans="1:3" s="103" customFormat="1" ht="42.75" customHeight="1" x14ac:dyDescent="0.2">
      <c r="A20" s="158" t="s">
        <v>137</v>
      </c>
      <c r="B20" s="159"/>
      <c r="C20" s="160"/>
    </row>
  </sheetData>
  <mergeCells count="9">
    <mergeCell ref="A18:C18"/>
    <mergeCell ref="A20:C20"/>
    <mergeCell ref="A1:C1"/>
    <mergeCell ref="A4:C4"/>
    <mergeCell ref="A6:C6"/>
    <mergeCell ref="A8:C8"/>
    <mergeCell ref="A10:C10"/>
    <mergeCell ref="A13:C13"/>
    <mergeCell ref="A15:C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9"/>
  <sheetViews>
    <sheetView view="pageBreakPreview" topLeftCell="A7" zoomScaleNormal="100" zoomScaleSheetLayoutView="100" workbookViewId="0">
      <selection activeCell="A8" sqref="A8"/>
    </sheetView>
  </sheetViews>
  <sheetFormatPr defaultRowHeight="15" x14ac:dyDescent="0.25"/>
  <cols>
    <col min="1" max="1" width="32.85546875" customWidth="1"/>
    <col min="2" max="2" width="80" customWidth="1"/>
  </cols>
  <sheetData>
    <row r="1" spans="1:2" ht="18.75" x14ac:dyDescent="0.3">
      <c r="A1" s="162" t="s">
        <v>83</v>
      </c>
      <c r="B1" s="162"/>
    </row>
    <row r="2" spans="1:2" x14ac:dyDescent="0.25">
      <c r="A2" s="74" t="s">
        <v>84</v>
      </c>
      <c r="B2" s="75" t="s">
        <v>36</v>
      </c>
    </row>
    <row r="3" spans="1:2" ht="135" x14ac:dyDescent="0.25">
      <c r="A3" s="76" t="s">
        <v>76</v>
      </c>
      <c r="B3" s="77" t="s">
        <v>88</v>
      </c>
    </row>
    <row r="4" spans="1:2" ht="60" x14ac:dyDescent="0.25">
      <c r="A4" s="76" t="s">
        <v>77</v>
      </c>
      <c r="B4" s="77" t="s">
        <v>89</v>
      </c>
    </row>
    <row r="5" spans="1:2" ht="225" x14ac:dyDescent="0.25">
      <c r="A5" s="76" t="s">
        <v>78</v>
      </c>
      <c r="B5" s="77" t="s">
        <v>90</v>
      </c>
    </row>
    <row r="6" spans="1:2" ht="45" x14ac:dyDescent="0.25">
      <c r="A6" s="76" t="s">
        <v>79</v>
      </c>
      <c r="B6" s="77" t="s">
        <v>91</v>
      </c>
    </row>
    <row r="7" spans="1:2" ht="165" x14ac:dyDescent="0.25">
      <c r="A7" s="76" t="s">
        <v>80</v>
      </c>
      <c r="B7" s="77" t="s">
        <v>92</v>
      </c>
    </row>
    <row r="8" spans="1:2" ht="60" x14ac:dyDescent="0.25">
      <c r="A8" s="76" t="s">
        <v>81</v>
      </c>
      <c r="B8" s="77" t="s">
        <v>93</v>
      </c>
    </row>
    <row r="9" spans="1:2" ht="90" x14ac:dyDescent="0.25">
      <c r="A9" s="76" t="s">
        <v>82</v>
      </c>
      <c r="B9" s="77" t="s">
        <v>94</v>
      </c>
    </row>
  </sheetData>
  <mergeCells count="1">
    <mergeCell ref="A1:B1"/>
  </mergeCells>
  <pageMargins left="0.7" right="0.7" top="0.75" bottom="0.75" header="0.3" footer="0.3"/>
  <pageSetup scale="7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view="pageBreakPreview" zoomScaleNormal="100" zoomScaleSheetLayoutView="100" workbookViewId="0"/>
  </sheetViews>
  <sheetFormatPr defaultRowHeight="15" x14ac:dyDescent="0.25"/>
  <cols>
    <col min="1" max="1" width="14" customWidth="1"/>
    <col min="2" max="2" width="28" customWidth="1"/>
    <col min="3" max="3" width="47.28515625" customWidth="1"/>
  </cols>
  <sheetData>
    <row r="1" spans="1:3" ht="17.25" thickBot="1" x14ac:dyDescent="0.3">
      <c r="A1" s="82" t="s">
        <v>95</v>
      </c>
      <c r="B1" s="83" t="s">
        <v>118</v>
      </c>
      <c r="C1" s="83" t="s">
        <v>96</v>
      </c>
    </row>
    <row r="2" spans="1:3" ht="49.5" x14ac:dyDescent="0.25">
      <c r="A2" s="163" t="s">
        <v>97</v>
      </c>
      <c r="B2" s="87" t="s">
        <v>113</v>
      </c>
      <c r="C2" s="88" t="s">
        <v>98</v>
      </c>
    </row>
    <row r="3" spans="1:3" ht="33" x14ac:dyDescent="0.25">
      <c r="A3" s="164"/>
      <c r="B3" s="89" t="s">
        <v>114</v>
      </c>
      <c r="C3" s="90" t="s">
        <v>99</v>
      </c>
    </row>
    <row r="4" spans="1:3" ht="16.5" x14ac:dyDescent="0.25">
      <c r="A4" s="164"/>
      <c r="B4" s="174" t="s">
        <v>115</v>
      </c>
      <c r="C4" s="93" t="s">
        <v>100</v>
      </c>
    </row>
    <row r="5" spans="1:3" ht="16.5" x14ac:dyDescent="0.25">
      <c r="A5" s="164"/>
      <c r="B5" s="174"/>
      <c r="C5" s="94" t="s">
        <v>116</v>
      </c>
    </row>
    <row r="6" spans="1:3" ht="17.25" thickBot="1" x14ac:dyDescent="0.3">
      <c r="A6" s="165"/>
      <c r="B6" s="91" t="s">
        <v>117</v>
      </c>
      <c r="C6" s="92" t="s">
        <v>101</v>
      </c>
    </row>
    <row r="7" spans="1:3" ht="49.5" customHeight="1" x14ac:dyDescent="0.25">
      <c r="A7" s="169" t="s">
        <v>102</v>
      </c>
      <c r="B7" s="175" t="s">
        <v>119</v>
      </c>
      <c r="C7" s="95" t="s">
        <v>120</v>
      </c>
    </row>
    <row r="8" spans="1:3" ht="49.5" x14ac:dyDescent="0.25">
      <c r="A8" s="170"/>
      <c r="B8" s="176"/>
      <c r="C8" s="94" t="s">
        <v>121</v>
      </c>
    </row>
    <row r="9" spans="1:3" ht="16.5" customHeight="1" x14ac:dyDescent="0.25">
      <c r="A9" s="170"/>
      <c r="B9" s="166" t="s">
        <v>35</v>
      </c>
      <c r="C9" s="85" t="s">
        <v>103</v>
      </c>
    </row>
    <row r="10" spans="1:3" ht="16.5" x14ac:dyDescent="0.25">
      <c r="A10" s="170"/>
      <c r="B10" s="167"/>
      <c r="C10" s="85" t="s">
        <v>104</v>
      </c>
    </row>
    <row r="11" spans="1:3" ht="16.5" x14ac:dyDescent="0.25">
      <c r="A11" s="170"/>
      <c r="B11" s="167"/>
      <c r="C11" s="85" t="s">
        <v>105</v>
      </c>
    </row>
    <row r="12" spans="1:3" ht="17.25" thickBot="1" x14ac:dyDescent="0.3">
      <c r="A12" s="171"/>
      <c r="B12" s="168"/>
      <c r="C12" s="86" t="s">
        <v>106</v>
      </c>
    </row>
    <row r="13" spans="1:3" ht="16.5" customHeight="1" x14ac:dyDescent="0.25">
      <c r="A13" s="169" t="s">
        <v>107</v>
      </c>
      <c r="B13" s="172" t="s">
        <v>35</v>
      </c>
      <c r="C13" s="84" t="s">
        <v>108</v>
      </c>
    </row>
    <row r="14" spans="1:3" ht="16.5" x14ac:dyDescent="0.25">
      <c r="A14" s="170"/>
      <c r="B14" s="166"/>
      <c r="C14" s="85" t="s">
        <v>109</v>
      </c>
    </row>
    <row r="15" spans="1:3" ht="33" x14ac:dyDescent="0.25">
      <c r="A15" s="170"/>
      <c r="B15" s="166"/>
      <c r="C15" s="85" t="s">
        <v>110</v>
      </c>
    </row>
    <row r="16" spans="1:3" ht="16.5" x14ac:dyDescent="0.25">
      <c r="A16" s="170"/>
      <c r="B16" s="166"/>
      <c r="C16" s="85" t="s">
        <v>111</v>
      </c>
    </row>
    <row r="17" spans="1:3" ht="33.75" thickBot="1" x14ac:dyDescent="0.3">
      <c r="A17" s="171"/>
      <c r="B17" s="173"/>
      <c r="C17" s="86" t="s">
        <v>112</v>
      </c>
    </row>
  </sheetData>
  <mergeCells count="7">
    <mergeCell ref="A2:A6"/>
    <mergeCell ref="B9:B12"/>
    <mergeCell ref="A13:A17"/>
    <mergeCell ref="B13:B17"/>
    <mergeCell ref="B4:B5"/>
    <mergeCell ref="B7:B8"/>
    <mergeCell ref="A7:A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Sheet1</vt:lpstr>
      <vt:lpstr>Data Input</vt:lpstr>
      <vt:lpstr>Water balance</vt:lpstr>
      <vt:lpstr>Performance Indicators</vt:lpstr>
      <vt:lpstr>Guide for data input</vt:lpstr>
      <vt:lpstr>Measures to reduce NRW</vt:lpstr>
      <vt:lpstr>_2._Water_supplied_from_sources_3._Water_supplied_from_treatment_plants_4._Water_supplied_from_WDS</vt:lpstr>
      <vt:lpstr>_5.10_Volume_of_illegal__unauthorised__consumption</vt:lpstr>
      <vt:lpstr>_5.11_Consumer_metering_inaccuracy</vt:lpstr>
      <vt:lpstr>_5.2_Volume_of_water_billed_metered_consumption</vt:lpstr>
      <vt:lpstr>_5.4_Volume_of_billed_unmetered_consumption</vt:lpstr>
      <vt:lpstr>_5.6_Volume_of_free__authorised_unbilled__metered_consumption</vt:lpstr>
      <vt:lpstr>_5.8_Volume_of_free__authorised_unbilled__unmetered_consumption</vt:lpstr>
      <vt:lpstr>'Guide for data input'!Print_Area</vt:lpstr>
      <vt:lpstr>'Water balance'!Print_Area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Jaladhi Vavaliya</dc:creator>
  <cp:lastModifiedBy>Aditi Dwivedi</cp:lastModifiedBy>
  <cp:lastPrinted>2017-03-04T12:29:50Z</cp:lastPrinted>
  <dcterms:created xsi:type="dcterms:W3CDTF">2010-12-14T08:49:25Z</dcterms:created>
  <dcterms:modified xsi:type="dcterms:W3CDTF">2017-11-24T07:33:22Z</dcterms:modified>
</cp:coreProperties>
</file>